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95" windowHeight="4620" tabRatio="917" firstSheet="1" activeTab="15"/>
  </bookViews>
  <sheets>
    <sheet name="0660010" sheetId="1" r:id="rId1"/>
    <sheet name="066020" sheetId="2" r:id="rId2"/>
    <sheet name="064010" sheetId="3" r:id="rId3"/>
    <sheet name="013320" sheetId="6" r:id="rId4"/>
    <sheet name="045160" sheetId="5" r:id="rId5"/>
    <sheet name="022010" sheetId="8" r:id="rId6"/>
    <sheet name="081045" sheetId="7" r:id="rId7"/>
    <sheet name="086020" sheetId="9" r:id="rId8"/>
    <sheet name="104037" sheetId="11" r:id="rId9"/>
    <sheet name="096015" sheetId="12" r:id="rId10"/>
    <sheet name="082044,082092" sheetId="13" r:id="rId11"/>
    <sheet name="074031" sheetId="14" r:id="rId12"/>
    <sheet name="041233" sheetId="15" r:id="rId13"/>
    <sheet name="013350" sheetId="16" r:id="rId14"/>
    <sheet name="011130" sheetId="17" r:id="rId15"/>
    <sheet name="Összesítő" sheetId="4" r:id="rId16"/>
    <sheet name="ellátottak" sheetId="10" r:id="rId17"/>
  </sheets>
  <calcPr calcId="124519"/>
</workbook>
</file>

<file path=xl/calcChain.xml><?xml version="1.0" encoding="utf-8"?>
<calcChain xmlns="http://schemas.openxmlformats.org/spreadsheetml/2006/main">
  <c r="C63" i="17"/>
  <c r="R11" i="4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7"/>
  <c r="R38"/>
  <c r="R39"/>
  <c r="R40"/>
  <c r="R41"/>
  <c r="R42"/>
  <c r="R43"/>
  <c r="R46"/>
  <c r="R47"/>
  <c r="R48"/>
  <c r="R49"/>
  <c r="R51"/>
  <c r="R53"/>
  <c r="R54"/>
  <c r="R55"/>
  <c r="R56"/>
  <c r="R57"/>
  <c r="R58"/>
  <c r="R59"/>
  <c r="R66"/>
  <c r="R67"/>
  <c r="R68"/>
  <c r="R69"/>
  <c r="R70"/>
  <c r="R71"/>
  <c r="R72"/>
  <c r="R73"/>
  <c r="R74"/>
  <c r="R75"/>
  <c r="R76"/>
  <c r="R5"/>
  <c r="R6"/>
  <c r="R7"/>
  <c r="R8"/>
  <c r="R9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5"/>
  <c r="Q36"/>
  <c r="Q37"/>
  <c r="Q38"/>
  <c r="Q39"/>
  <c r="Q40"/>
  <c r="Q41"/>
  <c r="Q42"/>
  <c r="Q43"/>
  <c r="Q44"/>
  <c r="Q45"/>
  <c r="Q46"/>
  <c r="Q47"/>
  <c r="Q48"/>
  <c r="Q49"/>
  <c r="Q51"/>
  <c r="Q52"/>
  <c r="R52" s="1"/>
  <c r="Q53"/>
  <c r="Q54"/>
  <c r="Q55"/>
  <c r="Q56"/>
  <c r="Q57"/>
  <c r="Q58"/>
  <c r="Q59"/>
  <c r="Q60"/>
  <c r="Q61"/>
  <c r="Q62"/>
  <c r="Q66"/>
  <c r="Q67"/>
  <c r="Q68"/>
  <c r="Q69"/>
  <c r="Q70"/>
  <c r="Q71"/>
  <c r="Q72"/>
  <c r="Q73"/>
  <c r="Q74"/>
  <c r="Q75"/>
  <c r="Q76"/>
  <c r="Q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6"/>
  <c r="R36" s="1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3"/>
  <c r="N5"/>
  <c r="N6"/>
  <c r="N7"/>
  <c r="N8"/>
  <c r="N9"/>
  <c r="N10"/>
  <c r="R10" s="1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2"/>
  <c r="R62" s="1"/>
  <c r="N66"/>
  <c r="N67"/>
  <c r="N68"/>
  <c r="N69"/>
  <c r="N70"/>
  <c r="N71"/>
  <c r="N72"/>
  <c r="N73"/>
  <c r="N74"/>
  <c r="N75"/>
  <c r="N76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5"/>
  <c r="M36"/>
  <c r="M37"/>
  <c r="M38"/>
  <c r="M39"/>
  <c r="M40"/>
  <c r="M41"/>
  <c r="M42"/>
  <c r="M43"/>
  <c r="M45"/>
  <c r="R45" s="1"/>
  <c r="M46"/>
  <c r="M47"/>
  <c r="M48"/>
  <c r="M49"/>
  <c r="M50"/>
  <c r="M51"/>
  <c r="M52"/>
  <c r="M53"/>
  <c r="M54"/>
  <c r="M55"/>
  <c r="M56"/>
  <c r="M57"/>
  <c r="M58"/>
  <c r="M59"/>
  <c r="M60"/>
  <c r="M61"/>
  <c r="M62"/>
  <c r="M65"/>
  <c r="M66"/>
  <c r="M67"/>
  <c r="M68"/>
  <c r="M69"/>
  <c r="M70"/>
  <c r="M71"/>
  <c r="M72"/>
  <c r="M73"/>
  <c r="M74"/>
  <c r="M75"/>
  <c r="M76"/>
  <c r="M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3"/>
  <c r="C69" i="17" l="1"/>
  <c r="C61"/>
  <c r="C60" s="1"/>
  <c r="C50"/>
  <c r="Q50" i="4" s="1"/>
  <c r="R50" s="1"/>
  <c r="C48" i="17"/>
  <c r="C46"/>
  <c r="C44"/>
  <c r="C42"/>
  <c r="C40"/>
  <c r="C35"/>
  <c r="C30"/>
  <c r="C21"/>
  <c r="C18"/>
  <c r="C11"/>
  <c r="C4"/>
  <c r="C3" s="1"/>
  <c r="C69" i="16"/>
  <c r="C61"/>
  <c r="C60" s="1"/>
  <c r="C50"/>
  <c r="C48"/>
  <c r="C46"/>
  <c r="C44"/>
  <c r="C42"/>
  <c r="C40"/>
  <c r="C35"/>
  <c r="C34" s="1"/>
  <c r="C63" s="1"/>
  <c r="C65" s="1"/>
  <c r="C64" s="1"/>
  <c r="C30"/>
  <c r="C21"/>
  <c r="C20"/>
  <c r="C18"/>
  <c r="C11"/>
  <c r="C4"/>
  <c r="C3" s="1"/>
  <c r="C44" i="3"/>
  <c r="C69" i="15"/>
  <c r="C61"/>
  <c r="C60"/>
  <c r="C50"/>
  <c r="C48"/>
  <c r="C46"/>
  <c r="C44"/>
  <c r="C42"/>
  <c r="C40"/>
  <c r="C35"/>
  <c r="O35" i="4" s="1"/>
  <c r="R35" s="1"/>
  <c r="C30" i="15"/>
  <c r="C21"/>
  <c r="C18"/>
  <c r="C11"/>
  <c r="C4"/>
  <c r="C69" i="14"/>
  <c r="C61"/>
  <c r="C50"/>
  <c r="C48"/>
  <c r="C46"/>
  <c r="C44"/>
  <c r="C42"/>
  <c r="C40"/>
  <c r="C35"/>
  <c r="C30"/>
  <c r="C21"/>
  <c r="C20"/>
  <c r="C18"/>
  <c r="C11"/>
  <c r="C4"/>
  <c r="N4" i="4" s="1"/>
  <c r="R4" s="1"/>
  <c r="C69" i="13"/>
  <c r="C61"/>
  <c r="C60"/>
  <c r="C50"/>
  <c r="C48"/>
  <c r="C46"/>
  <c r="C44"/>
  <c r="M44" i="4" s="1"/>
  <c r="R44" s="1"/>
  <c r="C42" i="13"/>
  <c r="C40"/>
  <c r="C35"/>
  <c r="C30"/>
  <c r="C21"/>
  <c r="C20" s="1"/>
  <c r="C18"/>
  <c r="C11"/>
  <c r="C4"/>
  <c r="C69" i="12"/>
  <c r="C61"/>
  <c r="C60"/>
  <c r="C50"/>
  <c r="C48"/>
  <c r="C46"/>
  <c r="C44"/>
  <c r="C42"/>
  <c r="C40"/>
  <c r="C35"/>
  <c r="C30"/>
  <c r="C21"/>
  <c r="C20" s="1"/>
  <c r="C18"/>
  <c r="C11"/>
  <c r="C4"/>
  <c r="C3" s="1"/>
  <c r="B28" i="10"/>
  <c r="B25"/>
  <c r="B11"/>
  <c r="C69" i="11"/>
  <c r="C61"/>
  <c r="C60" s="1"/>
  <c r="C50"/>
  <c r="C48"/>
  <c r="C46"/>
  <c r="C44"/>
  <c r="C42"/>
  <c r="C40"/>
  <c r="C35"/>
  <c r="C30"/>
  <c r="C21"/>
  <c r="C20"/>
  <c r="C18"/>
  <c r="C11"/>
  <c r="C4"/>
  <c r="C3"/>
  <c r="C69" i="9"/>
  <c r="C61"/>
  <c r="C60" s="1"/>
  <c r="C50"/>
  <c r="C48"/>
  <c r="C46"/>
  <c r="C44"/>
  <c r="C42"/>
  <c r="C40"/>
  <c r="C35"/>
  <c r="C34" s="1"/>
  <c r="C30"/>
  <c r="C21"/>
  <c r="C20"/>
  <c r="C18"/>
  <c r="C11"/>
  <c r="C4"/>
  <c r="C3"/>
  <c r="C69" i="7"/>
  <c r="C61"/>
  <c r="C60" s="1"/>
  <c r="C50"/>
  <c r="C48"/>
  <c r="C46"/>
  <c r="C44"/>
  <c r="C42"/>
  <c r="C40"/>
  <c r="C35"/>
  <c r="C34" s="1"/>
  <c r="C30"/>
  <c r="C21"/>
  <c r="C20"/>
  <c r="C18"/>
  <c r="C11"/>
  <c r="C4"/>
  <c r="C3"/>
  <c r="C69" i="8"/>
  <c r="C61"/>
  <c r="C60" s="1"/>
  <c r="C50"/>
  <c r="C48"/>
  <c r="C46"/>
  <c r="C44"/>
  <c r="C42"/>
  <c r="C40"/>
  <c r="C35"/>
  <c r="C30"/>
  <c r="C21"/>
  <c r="C20"/>
  <c r="C18"/>
  <c r="C11"/>
  <c r="C4"/>
  <c r="C3"/>
  <c r="C65" i="5"/>
  <c r="C69"/>
  <c r="C61"/>
  <c r="C60" s="1"/>
  <c r="C50"/>
  <c r="C48"/>
  <c r="C46"/>
  <c r="C44"/>
  <c r="C42"/>
  <c r="C40"/>
  <c r="C35"/>
  <c r="C30"/>
  <c r="C21"/>
  <c r="C20"/>
  <c r="C18"/>
  <c r="C11"/>
  <c r="C4"/>
  <c r="C3"/>
  <c r="C69" i="6"/>
  <c r="C61"/>
  <c r="C60" s="1"/>
  <c r="C50"/>
  <c r="C48"/>
  <c r="C46"/>
  <c r="C44"/>
  <c r="C42"/>
  <c r="C40"/>
  <c r="C35"/>
  <c r="C30"/>
  <c r="C20" s="1"/>
  <c r="C21"/>
  <c r="C18"/>
  <c r="C11"/>
  <c r="C4"/>
  <c r="C3"/>
  <c r="C69" i="3"/>
  <c r="C61"/>
  <c r="C60" s="1"/>
  <c r="C50"/>
  <c r="C48"/>
  <c r="C46"/>
  <c r="C42"/>
  <c r="C40"/>
  <c r="C35"/>
  <c r="C30"/>
  <c r="C21"/>
  <c r="C20"/>
  <c r="C18"/>
  <c r="C11"/>
  <c r="C4"/>
  <c r="C3"/>
  <c r="C63" i="2"/>
  <c r="C69"/>
  <c r="C65"/>
  <c r="C64" s="1"/>
  <c r="C61"/>
  <c r="C60" s="1"/>
  <c r="C50"/>
  <c r="C48"/>
  <c r="C46"/>
  <c r="C44"/>
  <c r="C42"/>
  <c r="C40"/>
  <c r="C35"/>
  <c r="C34" s="1"/>
  <c r="C30"/>
  <c r="C21"/>
  <c r="C20"/>
  <c r="C18"/>
  <c r="C11"/>
  <c r="C4"/>
  <c r="C3"/>
  <c r="C69" i="1"/>
  <c r="C4"/>
  <c r="C11"/>
  <c r="C18"/>
  <c r="C21"/>
  <c r="C30"/>
  <c r="C35"/>
  <c r="C40"/>
  <c r="C42"/>
  <c r="C44"/>
  <c r="C46"/>
  <c r="C48"/>
  <c r="C50"/>
  <c r="C61"/>
  <c r="C60" s="1"/>
  <c r="C60" i="14" l="1"/>
  <c r="N60" i="4" s="1"/>
  <c r="R60" s="1"/>
  <c r="N61"/>
  <c r="R61" s="1"/>
  <c r="C34" i="17"/>
  <c r="Q34" i="4" s="1"/>
  <c r="C20" i="17"/>
  <c r="C77" i="16"/>
  <c r="C34" i="15"/>
  <c r="C20"/>
  <c r="C3"/>
  <c r="C3" i="14"/>
  <c r="N3" i="4" s="1"/>
  <c r="R3" s="1"/>
  <c r="C34" i="14"/>
  <c r="C34" i="13"/>
  <c r="M34" i="4" s="1"/>
  <c r="C3" i="13"/>
  <c r="C34" i="12"/>
  <c r="C63"/>
  <c r="C65" s="1"/>
  <c r="C64" s="1"/>
  <c r="C77" s="1"/>
  <c r="C34" i="11"/>
  <c r="C63"/>
  <c r="C65" s="1"/>
  <c r="C64" s="1"/>
  <c r="C77" s="1"/>
  <c r="C63" i="9"/>
  <c r="C65" s="1"/>
  <c r="C64" s="1"/>
  <c r="C77" s="1"/>
  <c r="C63" i="7"/>
  <c r="C65" s="1"/>
  <c r="C64" s="1"/>
  <c r="C77" s="1"/>
  <c r="C34" i="8"/>
  <c r="C63"/>
  <c r="C34" i="5"/>
  <c r="C63"/>
  <c r="C64" s="1"/>
  <c r="C77" s="1"/>
  <c r="C34" i="6"/>
  <c r="C63" s="1"/>
  <c r="C65" s="1"/>
  <c r="C64" s="1"/>
  <c r="C77" s="1"/>
  <c r="C34" i="3"/>
  <c r="C63"/>
  <c r="C65" s="1"/>
  <c r="C64" s="1"/>
  <c r="C77" s="1"/>
  <c r="C77" i="2"/>
  <c r="C34" i="1"/>
  <c r="C20"/>
  <c r="C3"/>
  <c r="C65" i="17" l="1"/>
  <c r="Q63" i="4"/>
  <c r="C65" i="15"/>
  <c r="C64" s="1"/>
  <c r="C77" s="1"/>
  <c r="O77" i="4" s="1"/>
  <c r="O34"/>
  <c r="R34" s="1"/>
  <c r="C63" i="13"/>
  <c r="C63" i="14"/>
  <c r="C65" i="8"/>
  <c r="C64" s="1"/>
  <c r="C77" s="1"/>
  <c r="C65" i="1"/>
  <c r="C64" s="1"/>
  <c r="C77" s="1"/>
  <c r="C64" i="17" l="1"/>
  <c r="Q65" i="4"/>
  <c r="C65" i="14"/>
  <c r="N63" i="4"/>
  <c r="C64" i="13"/>
  <c r="M63" i="4"/>
  <c r="C77" i="17" l="1"/>
  <c r="Q77" i="4" s="1"/>
  <c r="R77" s="1"/>
  <c r="Q64"/>
  <c r="C64" i="14"/>
  <c r="N65" i="4"/>
  <c r="R65" s="1"/>
  <c r="R63"/>
  <c r="C77" i="13"/>
  <c r="M77" i="4" s="1"/>
  <c r="M64"/>
  <c r="C77" i="14" l="1"/>
  <c r="N77" i="4" s="1"/>
  <c r="N64"/>
  <c r="R64" s="1"/>
</calcChain>
</file>

<file path=xl/sharedStrings.xml><?xml version="1.0" encoding="utf-8"?>
<sst xmlns="http://schemas.openxmlformats.org/spreadsheetml/2006/main" count="1354" uniqueCount="156">
  <si>
    <t>Rovat, tétel megnevezése, indoklása</t>
  </si>
  <si>
    <t>05/311 Szamkai anyagok beszerzése</t>
  </si>
  <si>
    <t xml:space="preserve">Könyv, folyóirat </t>
  </si>
  <si>
    <t>Egyéb szakmai anyag</t>
  </si>
  <si>
    <t>05/312 Üzemeltetési anyagok beszerzése</t>
  </si>
  <si>
    <t>Hajtó, kenőanyag</t>
  </si>
  <si>
    <t>Munka, védőruha</t>
  </si>
  <si>
    <t>Kábel TV díj</t>
  </si>
  <si>
    <t>05/33 SZOLGÁLTATÁSI KIADÁSOK</t>
  </si>
  <si>
    <t>Villamosenergia-szolgáltatás díja</t>
  </si>
  <si>
    <t>Gázenergia-szolgáltatás díja</t>
  </si>
  <si>
    <t>Víz-és csatornadíjak</t>
  </si>
  <si>
    <t xml:space="preserve">05/332 Vásárolt élelmezés </t>
  </si>
  <si>
    <t>Vásárolt élelmezés</t>
  </si>
  <si>
    <t>05/333 Bérleti és lízingdíjak</t>
  </si>
  <si>
    <t xml:space="preserve">05/334 Karbantartási, kisjavítási szolgáltatások </t>
  </si>
  <si>
    <t>05/336 Szakmai tevékenységet segítő szolgáltatások</t>
  </si>
  <si>
    <t>05/34 KIKÜLDETÉSEK, REKLÁMY ÉS PROPAGANDA</t>
  </si>
  <si>
    <t>Biztosítási díjak</t>
  </si>
  <si>
    <t>05/355 Egyéb dologi kiadások</t>
  </si>
  <si>
    <t>05/313 Árubeszerzés</t>
  </si>
  <si>
    <t>Árubeszerzés</t>
  </si>
  <si>
    <t>05/321 Informatikai szolgáltatások igénybevétele</t>
  </si>
  <si>
    <t>K31 KÉSZLETBESZERZÉS</t>
  </si>
  <si>
    <t>K32 KOMMUNIKÁCIÓS SZOLGÁLTATÁSOK</t>
  </si>
  <si>
    <t>05/322 Egyéb kommunikációs szolgáltatások</t>
  </si>
  <si>
    <t>05/335 Közvetített szolgáltatások</t>
  </si>
  <si>
    <t>05/337 Egyéb szolgáltatások</t>
  </si>
  <si>
    <t>05/341 Kiküldetések kiadásai</t>
  </si>
  <si>
    <t>05/35KÜLÖNFÉLE BEFIZETÉSEK ÉS EGYÉB DOLOGI KIADÁSOK</t>
  </si>
  <si>
    <t>05/351 Működési ccélú előzetesen felszámított ÁFA</t>
  </si>
  <si>
    <t>05/352 Fizetendő ÁFA</t>
  </si>
  <si>
    <t>05/353 Kamatkiadások</t>
  </si>
  <si>
    <t>05/354 Egyéb pénzügyi műveletek kiadásai</t>
  </si>
  <si>
    <t>DOLOGI KIADÁSOK ÖSSZESEN:</t>
  </si>
  <si>
    <t>COFOG:</t>
  </si>
  <si>
    <t>ÁFA alap</t>
  </si>
  <si>
    <t>Gyógyszer</t>
  </si>
  <si>
    <t>Egyéb inf hordozó</t>
  </si>
  <si>
    <t>Informatikai eszközök</t>
  </si>
  <si>
    <t>Elektronikai kiadványok legfeljebb 1 évig</t>
  </si>
  <si>
    <t>Élelmiszer</t>
  </si>
  <si>
    <t>Irodaszer, nyomtatvány</t>
  </si>
  <si>
    <t>Nyomtatást segítő anyagok</t>
  </si>
  <si>
    <t>Mindazok amelyek nem számolhatók el szakmai agnak(tüzelő)</t>
  </si>
  <si>
    <t>Internetdíj</t>
  </si>
  <si>
    <t>Szg-es rendszer tervezés, kiépítés</t>
  </si>
  <si>
    <t>Programozás</t>
  </si>
  <si>
    <t>Inf. Eszk. Bérleti díja, karbantartása, lizingdíja</t>
  </si>
  <si>
    <t>Szoftverek kölcsönzése, bérlése</t>
  </si>
  <si>
    <t>Adatrögzítés, feldolgozás</t>
  </si>
  <si>
    <t>Internetes oldal tervezés, működtetés</t>
  </si>
  <si>
    <t>Szg-es oktatás</t>
  </si>
  <si>
    <t xml:space="preserve">Telefon, fax, mobil </t>
  </si>
  <si>
    <t>Műsorközlési jogdíjak</t>
  </si>
  <si>
    <t>05/331 Közüzemi díjak</t>
  </si>
  <si>
    <t>Távhő</t>
  </si>
  <si>
    <t>Bérleti és lizing díjak</t>
  </si>
  <si>
    <t xml:space="preserve"> Karbantartási, kisjavítási szolgáltatások </t>
  </si>
  <si>
    <t>Közvetített szolgáltatások</t>
  </si>
  <si>
    <t>Szakmai tevékenységet segítő szolgáltatás</t>
  </si>
  <si>
    <t>Postaktg</t>
  </si>
  <si>
    <t>Utalványdíj</t>
  </si>
  <si>
    <t>Szállítási díj</t>
  </si>
  <si>
    <t>Takarítási díj</t>
  </si>
  <si>
    <t>Kéményseprési díj</t>
  </si>
  <si>
    <t>Rovarirtás</t>
  </si>
  <si>
    <t>Pénzügyibefektetési díj</t>
  </si>
  <si>
    <t>Más egyéb szolgáltatás</t>
  </si>
  <si>
    <t>Foglalkoztatottak kiküldetései</t>
  </si>
  <si>
    <t>Behajthatatlan adott előlegek</t>
  </si>
  <si>
    <t>1-2 Ft-os kerekítés</t>
  </si>
  <si>
    <t>Adó, vám, illeték, egyéb adó (dolgozói caf adó)</t>
  </si>
  <si>
    <t>Bevétel elsz követő visszafizetési köt.</t>
  </si>
  <si>
    <t>Útdíj, műszaki vizsga díja</t>
  </si>
  <si>
    <t>Közbeszerzés díja</t>
  </si>
  <si>
    <t>Más rovatokon nem szerepeltethető kiadás(Repi)</t>
  </si>
  <si>
    <t>Eredeti előirányzat</t>
  </si>
  <si>
    <t>Módosított előirányzat</t>
  </si>
  <si>
    <t>0660010-Zöldterület kezelés</t>
  </si>
  <si>
    <t>virág, vegyszer</t>
  </si>
  <si>
    <t>üzemanyag</t>
  </si>
  <si>
    <t>gép karbantart.</t>
  </si>
  <si>
    <t>O660010</t>
  </si>
  <si>
    <t>0660020-Város-Községgazdálkodás</t>
  </si>
  <si>
    <t>festék,cement, karb. anyag</t>
  </si>
  <si>
    <t>szemétdíj(nagykukák)</t>
  </si>
  <si>
    <t>közkút</t>
  </si>
  <si>
    <t>064010-Közvilágítás</t>
  </si>
  <si>
    <t>013320-Köztemető fenntartás és működtetés</t>
  </si>
  <si>
    <t>Mindazok amelyek nem számolhatók el szakmai anyagnak</t>
  </si>
  <si>
    <t>padok</t>
  </si>
  <si>
    <t>vegyszer</t>
  </si>
  <si>
    <t>045160-Közutak karbantartása</t>
  </si>
  <si>
    <t>022010-Polgári honvédelem</t>
  </si>
  <si>
    <t>081045-Szabadidősport-(rekreációs sport) tev. és támogatás</t>
  </si>
  <si>
    <t>086020-Helyi, térségi közösségi tér biztosítása, működtetése</t>
  </si>
  <si>
    <t>tüzelő, táp</t>
  </si>
  <si>
    <t>104051-Gyermekvédelmipénzbeli és természetbeli ellátás</t>
  </si>
  <si>
    <t>BURSA</t>
  </si>
  <si>
    <t>106020-Lakhatással, lakásfenntartással összefüggő ellátások</t>
  </si>
  <si>
    <t>107060-Egyéb szociális pénzbeli és természetbeni ellátások támogatása</t>
  </si>
  <si>
    <t>Iskolai étkezés kiegészítése</t>
  </si>
  <si>
    <t>ÖNO működési támogatás</t>
  </si>
  <si>
    <t>Temetési segély</t>
  </si>
  <si>
    <t>Köztemetés</t>
  </si>
  <si>
    <t>Települési támogatás</t>
  </si>
  <si>
    <t>Pénzbeli segély, kölcsön</t>
  </si>
  <si>
    <t>Tüzifa</t>
  </si>
  <si>
    <t>Mindösszesen</t>
  </si>
  <si>
    <t>összesen</t>
  </si>
  <si>
    <t>Szociális feladatok kiadásai-Ellátottak pénzbeli juttatásai</t>
  </si>
  <si>
    <t>O546</t>
  </si>
  <si>
    <t>O542</t>
  </si>
  <si>
    <t>lakhatással kapcsolatos ellátások</t>
  </si>
  <si>
    <t>családi támogatások</t>
  </si>
  <si>
    <t>104037-Intézményen kívüli gyermekétkeztetés</t>
  </si>
  <si>
    <t>szemétszáll. Díja</t>
  </si>
  <si>
    <t>082044-Könyvtári szolgáltatások, 082092-Közművelődés</t>
  </si>
  <si>
    <t>állománygyarapítás</t>
  </si>
  <si>
    <t>tisztítószer</t>
  </si>
  <si>
    <t>074031-Család és nővédelmi eü gondozás</t>
  </si>
  <si>
    <t>műszer</t>
  </si>
  <si>
    <t>Stefánia program</t>
  </si>
  <si>
    <t>tüzelő, tisztító</t>
  </si>
  <si>
    <t>041233-Hosszabb időtartamú közfoglalkoztatás</t>
  </si>
  <si>
    <t>kertek, AH</t>
  </si>
  <si>
    <t>gépek</t>
  </si>
  <si>
    <t>kertek öntözése</t>
  </si>
  <si>
    <t>O66020</t>
  </si>
  <si>
    <t>O64010</t>
  </si>
  <si>
    <t>O13320</t>
  </si>
  <si>
    <t>O45160</t>
  </si>
  <si>
    <t>O81045</t>
  </si>
  <si>
    <t>O86020</t>
  </si>
  <si>
    <t>O96015</t>
  </si>
  <si>
    <t>O82044</t>
  </si>
  <si>
    <t>O74031</t>
  </si>
  <si>
    <t>O41233</t>
  </si>
  <si>
    <t>Összesen</t>
  </si>
  <si>
    <t>tisztítószer,fa</t>
  </si>
  <si>
    <t>O13350</t>
  </si>
  <si>
    <t>011130-Önkormányzati jogalkotás</t>
  </si>
  <si>
    <t>EPER</t>
  </si>
  <si>
    <t>tüzelő,egyéb készlet,repi</t>
  </si>
  <si>
    <t>bélyeg</t>
  </si>
  <si>
    <t>épületek</t>
  </si>
  <si>
    <t>bankköltség</t>
  </si>
  <si>
    <t>patron</t>
  </si>
  <si>
    <t>esküvői kellék, virág</t>
  </si>
  <si>
    <t>anyakönyves</t>
  </si>
  <si>
    <t>matrica</t>
  </si>
  <si>
    <t>O11130</t>
  </si>
  <si>
    <t>O96015-Gyermekétkeztetés köznevelési intézményben</t>
  </si>
  <si>
    <t>O22010</t>
  </si>
  <si>
    <t>013350-Önkormányzati vagyonnal való gazdálkodás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</si>
</sst>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94">
    <xf numFmtId="0" fontId="0" fillId="0" borderId="0" xfId="0"/>
    <xf numFmtId="0" fontId="3" fillId="0" borderId="1" xfId="1" applyFont="1" applyBorder="1"/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 textRotation="90"/>
    </xf>
    <xf numFmtId="0" fontId="4" fillId="0" borderId="4" xfId="1" applyFont="1" applyBorder="1" applyAlignment="1">
      <alignment horizontal="center"/>
    </xf>
    <xf numFmtId="0" fontId="4" fillId="0" borderId="4" xfId="1" applyFont="1" applyBorder="1" applyAlignment="1">
      <alignment horizontal="center" textRotation="90"/>
    </xf>
    <xf numFmtId="0" fontId="3" fillId="2" borderId="5" xfId="1" applyFont="1" applyFill="1" applyBorder="1"/>
    <xf numFmtId="0" fontId="3" fillId="2" borderId="4" xfId="1" applyFont="1" applyFill="1" applyBorder="1"/>
    <xf numFmtId="0" fontId="4" fillId="2" borderId="5" xfId="1" applyFont="1" applyFill="1" applyBorder="1"/>
    <xf numFmtId="0" fontId="4" fillId="2" borderId="4" xfId="1" applyFont="1" applyFill="1" applyBorder="1"/>
    <xf numFmtId="0" fontId="4" fillId="0" borderId="6" xfId="0" applyFont="1" applyBorder="1"/>
    <xf numFmtId="0" fontId="4" fillId="0" borderId="5" xfId="1" applyFont="1" applyBorder="1"/>
    <xf numFmtId="0" fontId="4" fillId="0" borderId="4" xfId="1" applyFont="1" applyBorder="1"/>
    <xf numFmtId="0" fontId="3" fillId="0" borderId="5" xfId="1" applyFont="1" applyBorder="1"/>
    <xf numFmtId="0" fontId="3" fillId="0" borderId="4" xfId="1" applyFont="1" applyBorder="1"/>
    <xf numFmtId="0" fontId="3" fillId="0" borderId="6" xfId="0" applyFont="1" applyBorder="1"/>
    <xf numFmtId="0" fontId="3" fillId="0" borderId="4" xfId="0" applyFont="1" applyBorder="1"/>
    <xf numFmtId="0" fontId="4" fillId="0" borderId="4" xfId="0" applyFont="1" applyBorder="1"/>
    <xf numFmtId="0" fontId="3" fillId="0" borderId="5" xfId="1" applyFont="1" applyFill="1" applyBorder="1"/>
    <xf numFmtId="0" fontId="3" fillId="0" borderId="4" xfId="1" applyFont="1" applyFill="1" applyBorder="1"/>
    <xf numFmtId="0" fontId="3" fillId="0" borderId="6" xfId="0" applyFont="1" applyFill="1" applyBorder="1"/>
    <xf numFmtId="0" fontId="3" fillId="0" borderId="4" xfId="0" applyFont="1" applyFill="1" applyBorder="1"/>
    <xf numFmtId="0" fontId="3" fillId="3" borderId="5" xfId="1" applyFont="1" applyFill="1" applyBorder="1"/>
    <xf numFmtId="0" fontId="3" fillId="3" borderId="4" xfId="1" applyFont="1" applyFill="1" applyBorder="1"/>
    <xf numFmtId="0" fontId="3" fillId="4" borderId="5" xfId="1" applyFont="1" applyFill="1" applyBorder="1"/>
    <xf numFmtId="0" fontId="3" fillId="4" borderId="4" xfId="1" applyFont="1" applyFill="1" applyBorder="1"/>
    <xf numFmtId="0" fontId="3" fillId="5" borderId="5" xfId="1" applyFont="1" applyFill="1" applyBorder="1"/>
    <xf numFmtId="0" fontId="3" fillId="5" borderId="4" xfId="1" applyFont="1" applyFill="1" applyBorder="1"/>
    <xf numFmtId="0" fontId="3" fillId="6" borderId="4" xfId="1" applyFont="1" applyFill="1" applyBorder="1"/>
    <xf numFmtId="0" fontId="4" fillId="0" borderId="6" xfId="1" applyFont="1" applyFill="1" applyBorder="1"/>
    <xf numFmtId="0" fontId="4" fillId="0" borderId="4" xfId="1" applyFont="1" applyFill="1" applyBorder="1"/>
    <xf numFmtId="0" fontId="0" fillId="0" borderId="0" xfId="0" applyFont="1"/>
    <xf numFmtId="0" fontId="4" fillId="0" borderId="6" xfId="0" applyFont="1" applyFill="1" applyBorder="1"/>
    <xf numFmtId="0" fontId="4" fillId="0" borderId="4" xfId="0" applyFont="1" applyFill="1" applyBorder="1"/>
    <xf numFmtId="0" fontId="1" fillId="0" borderId="0" xfId="0" applyFont="1"/>
    <xf numFmtId="0" fontId="3" fillId="0" borderId="2" xfId="1" applyFont="1" applyBorder="1"/>
    <xf numFmtId="164" fontId="4" fillId="0" borderId="4" xfId="2" applyNumberFormat="1" applyFont="1" applyBorder="1" applyAlignment="1">
      <alignment horizontal="center" textRotation="90"/>
    </xf>
    <xf numFmtId="164" fontId="3" fillId="3" borderId="4" xfId="2" applyNumberFormat="1" applyFont="1" applyFill="1" applyBorder="1"/>
    <xf numFmtId="164" fontId="3" fillId="2" borderId="4" xfId="2" applyNumberFormat="1" applyFont="1" applyFill="1" applyBorder="1"/>
    <xf numFmtId="164" fontId="4" fillId="2" borderId="4" xfId="2" applyNumberFormat="1" applyFont="1" applyFill="1" applyBorder="1"/>
    <xf numFmtId="164" fontId="4" fillId="0" borderId="4" xfId="2" applyNumberFormat="1" applyFont="1" applyBorder="1"/>
    <xf numFmtId="164" fontId="3" fillId="0" borderId="4" xfId="2" applyNumberFormat="1" applyFont="1" applyBorder="1"/>
    <xf numFmtId="164" fontId="3" fillId="4" borderId="4" xfId="2" applyNumberFormat="1" applyFont="1" applyFill="1" applyBorder="1"/>
    <xf numFmtId="164" fontId="3" fillId="0" borderId="4" xfId="2" applyNumberFormat="1" applyFont="1" applyFill="1" applyBorder="1"/>
    <xf numFmtId="164" fontId="4" fillId="0" borderId="4" xfId="2" applyNumberFormat="1" applyFont="1" applyFill="1" applyBorder="1"/>
    <xf numFmtId="164" fontId="3" fillId="6" borderId="4" xfId="2" applyNumberFormat="1" applyFont="1" applyFill="1" applyBorder="1"/>
    <xf numFmtId="164" fontId="3" fillId="5" borderId="4" xfId="2" applyNumberFormat="1" applyFont="1" applyFill="1" applyBorder="1"/>
    <xf numFmtId="1" fontId="4" fillId="0" borderId="4" xfId="2" applyNumberFormat="1" applyFont="1" applyBorder="1" applyAlignment="1">
      <alignment horizontal="center" readingOrder="1"/>
    </xf>
    <xf numFmtId="0" fontId="3" fillId="0" borderId="8" xfId="1" applyFont="1" applyBorder="1"/>
    <xf numFmtId="0" fontId="4" fillId="0" borderId="8" xfId="1" applyFont="1" applyBorder="1" applyAlignment="1">
      <alignment horizontal="center"/>
    </xf>
    <xf numFmtId="0" fontId="4" fillId="0" borderId="8" xfId="1" applyFont="1" applyBorder="1" applyAlignment="1">
      <alignment horizontal="center" textRotation="90"/>
    </xf>
    <xf numFmtId="164" fontId="4" fillId="0" borderId="8" xfId="2" applyNumberFormat="1" applyFont="1" applyBorder="1" applyAlignment="1">
      <alignment horizontal="center" textRotation="90"/>
    </xf>
    <xf numFmtId="0" fontId="3" fillId="3" borderId="8" xfId="1" applyFont="1" applyFill="1" applyBorder="1"/>
    <xf numFmtId="164" fontId="3" fillId="3" borderId="8" xfId="2" applyNumberFormat="1" applyFont="1" applyFill="1" applyBorder="1"/>
    <xf numFmtId="0" fontId="3" fillId="2" borderId="8" xfId="1" applyFont="1" applyFill="1" applyBorder="1"/>
    <xf numFmtId="164" fontId="3" fillId="2" borderId="8" xfId="2" applyNumberFormat="1" applyFont="1" applyFill="1" applyBorder="1"/>
    <xf numFmtId="0" fontId="4" fillId="2" borderId="8" xfId="1" applyFont="1" applyFill="1" applyBorder="1"/>
    <xf numFmtId="164" fontId="4" fillId="2" borderId="8" xfId="2" applyNumberFormat="1" applyFont="1" applyFill="1" applyBorder="1"/>
    <xf numFmtId="0" fontId="4" fillId="0" borderId="8" xfId="0" applyFont="1" applyBorder="1"/>
    <xf numFmtId="0" fontId="4" fillId="0" borderId="8" xfId="1" applyFont="1" applyBorder="1"/>
    <xf numFmtId="164" fontId="4" fillId="0" borderId="8" xfId="2" applyNumberFormat="1" applyFont="1" applyBorder="1"/>
    <xf numFmtId="164" fontId="3" fillId="0" borderId="8" xfId="2" applyNumberFormat="1" applyFont="1" applyBorder="1"/>
    <xf numFmtId="0" fontId="3" fillId="4" borderId="8" xfId="1" applyFont="1" applyFill="1" applyBorder="1"/>
    <xf numFmtId="164" fontId="3" fillId="4" borderId="8" xfId="2" applyNumberFormat="1" applyFont="1" applyFill="1" applyBorder="1"/>
    <xf numFmtId="0" fontId="3" fillId="0" borderId="8" xfId="1" applyFont="1" applyFill="1" applyBorder="1"/>
    <xf numFmtId="164" fontId="3" fillId="0" borderId="8" xfId="2" applyNumberFormat="1" applyFont="1" applyFill="1" applyBorder="1"/>
    <xf numFmtId="0" fontId="4" fillId="0" borderId="8" xfId="1" applyFont="1" applyFill="1" applyBorder="1"/>
    <xf numFmtId="164" fontId="4" fillId="0" borderId="8" xfId="2" applyNumberFormat="1" applyFont="1" applyFill="1" applyBorder="1"/>
    <xf numFmtId="0" fontId="3" fillId="0" borderId="8" xfId="0" applyFont="1" applyFill="1" applyBorder="1"/>
    <xf numFmtId="0" fontId="4" fillId="0" borderId="8" xfId="0" applyFont="1" applyFill="1" applyBorder="1"/>
    <xf numFmtId="0" fontId="3" fillId="0" borderId="8" xfId="0" applyFont="1" applyBorder="1"/>
    <xf numFmtId="164" fontId="3" fillId="6" borderId="8" xfId="2" applyNumberFormat="1" applyFont="1" applyFill="1" applyBorder="1"/>
    <xf numFmtId="0" fontId="3" fillId="6" borderId="8" xfId="1" applyFont="1" applyFill="1" applyBorder="1"/>
    <xf numFmtId="0" fontId="3" fillId="5" borderId="8" xfId="1" applyFont="1" applyFill="1" applyBorder="1"/>
    <xf numFmtId="164" fontId="3" fillId="5" borderId="8" xfId="2" applyNumberFormat="1" applyFont="1" applyFill="1" applyBorder="1"/>
    <xf numFmtId="164" fontId="4" fillId="0" borderId="8" xfId="2" applyNumberFormat="1" applyFont="1" applyBorder="1" applyAlignment="1">
      <alignment horizontal="center"/>
    </xf>
    <xf numFmtId="0" fontId="6" fillId="0" borderId="0" xfId="0" applyFont="1"/>
    <xf numFmtId="0" fontId="6" fillId="0" borderId="9" xfId="0" applyFont="1" applyBorder="1"/>
    <xf numFmtId="164" fontId="6" fillId="0" borderId="0" xfId="2" applyNumberFormat="1" applyFont="1"/>
    <xf numFmtId="164" fontId="6" fillId="0" borderId="9" xfId="2" applyNumberFormat="1" applyFont="1" applyBorder="1"/>
    <xf numFmtId="164" fontId="7" fillId="0" borderId="0" xfId="0" applyNumberFormat="1" applyFont="1"/>
    <xf numFmtId="0" fontId="7" fillId="0" borderId="0" xfId="0" applyFont="1"/>
    <xf numFmtId="164" fontId="8" fillId="0" borderId="0" xfId="2" applyNumberFormat="1" applyFont="1"/>
    <xf numFmtId="0" fontId="8" fillId="0" borderId="0" xfId="0" applyFont="1"/>
    <xf numFmtId="0" fontId="1" fillId="0" borderId="8" xfId="0" applyFont="1" applyBorder="1"/>
    <xf numFmtId="164" fontId="3" fillId="0" borderId="8" xfId="2" applyNumberFormat="1" applyFont="1" applyFill="1" applyBorder="1" applyAlignment="1">
      <alignment horizontal="center"/>
    </xf>
    <xf numFmtId="164" fontId="1" fillId="0" borderId="8" xfId="0" applyNumberFormat="1" applyFont="1" applyFill="1" applyBorder="1"/>
    <xf numFmtId="164" fontId="3" fillId="0" borderId="0" xfId="2" applyNumberFormat="1" applyFont="1" applyFill="1" applyBorder="1"/>
    <xf numFmtId="0" fontId="3" fillId="6" borderId="7" xfId="1" applyFont="1" applyFill="1" applyBorder="1" applyAlignment="1">
      <alignment horizontal="right"/>
    </xf>
    <xf numFmtId="0" fontId="0" fillId="0" borderId="6" xfId="0" applyBorder="1" applyAlignment="1">
      <alignment horizontal="right"/>
    </xf>
    <xf numFmtId="0" fontId="3" fillId="6" borderId="8" xfId="1" applyFont="1" applyFill="1" applyBorder="1" applyAlignment="1">
      <alignment horizontal="right"/>
    </xf>
    <xf numFmtId="0" fontId="0" fillId="0" borderId="8" xfId="0" applyBorder="1" applyAlignment="1">
      <alignment horizontal="righ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Ezres" xfId="2" builtinId="3"/>
    <cellStyle name="Normál" xfId="0" builtinId="0"/>
    <cellStyle name="Normál_elemi200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77"/>
  <sheetViews>
    <sheetView topLeftCell="A61" zoomScale="84" zoomScaleNormal="84" zoomScaleSheetLayoutView="112" workbookViewId="0">
      <selection activeCell="C77" sqref="C77"/>
    </sheetView>
  </sheetViews>
  <sheetFormatPr defaultRowHeight="15"/>
  <cols>
    <col min="2" max="2" width="50.140625" customWidth="1"/>
    <col min="3" max="3" width="15.28515625" customWidth="1"/>
    <col min="4" max="4" width="17.5703125" customWidth="1"/>
  </cols>
  <sheetData>
    <row r="1" spans="1:4" ht="19.5" customHeight="1">
      <c r="A1" s="1" t="s">
        <v>35</v>
      </c>
      <c r="B1" s="35" t="s">
        <v>79</v>
      </c>
      <c r="C1" s="2" t="s">
        <v>77</v>
      </c>
      <c r="D1" s="2" t="s">
        <v>78</v>
      </c>
    </row>
    <row r="2" spans="1:4" ht="13.5" customHeight="1">
      <c r="A2" s="3"/>
      <c r="B2" s="4" t="s">
        <v>0</v>
      </c>
      <c r="C2" s="36"/>
      <c r="D2" s="5"/>
    </row>
    <row r="3" spans="1:4" ht="13.5" customHeight="1">
      <c r="A3" s="22" t="s">
        <v>23</v>
      </c>
      <c r="B3" s="23"/>
      <c r="C3" s="37">
        <f>C4+C11+C18</f>
        <v>900000</v>
      </c>
      <c r="D3" s="23"/>
    </row>
    <row r="4" spans="1:4" ht="12.75" customHeight="1">
      <c r="A4" s="6" t="s">
        <v>1</v>
      </c>
      <c r="B4" s="7"/>
      <c r="C4" s="38">
        <f>C5+C6+C7+C8+C9+C10</f>
        <v>0</v>
      </c>
      <c r="D4" s="7"/>
    </row>
    <row r="5" spans="1:4" ht="12.75" customHeight="1">
      <c r="A5" s="8">
        <v>531111</v>
      </c>
      <c r="B5" s="9" t="s">
        <v>37</v>
      </c>
      <c r="C5" s="39"/>
      <c r="D5" s="9"/>
    </row>
    <row r="6" spans="1:4" ht="12.75" customHeight="1">
      <c r="A6" s="10">
        <v>531121</v>
      </c>
      <c r="B6" s="9" t="s">
        <v>2</v>
      </c>
      <c r="C6" s="39"/>
      <c r="D6" s="9"/>
    </row>
    <row r="7" spans="1:4" ht="14.25" customHeight="1">
      <c r="A7" s="11">
        <v>531131</v>
      </c>
      <c r="B7" s="12" t="s">
        <v>38</v>
      </c>
      <c r="C7" s="40"/>
      <c r="D7" s="12"/>
    </row>
    <row r="8" spans="1:4" ht="14.25" customHeight="1">
      <c r="A8" s="11">
        <v>531141</v>
      </c>
      <c r="B8" s="12" t="s">
        <v>39</v>
      </c>
      <c r="C8" s="40"/>
      <c r="D8" s="12"/>
    </row>
    <row r="9" spans="1:4" ht="14.25" customHeight="1">
      <c r="A9" s="11">
        <v>531151</v>
      </c>
      <c r="B9" s="12" t="s">
        <v>40</v>
      </c>
      <c r="C9" s="40"/>
      <c r="D9" s="12"/>
    </row>
    <row r="10" spans="1:4" ht="14.25" customHeight="1">
      <c r="A10" s="11">
        <v>531161</v>
      </c>
      <c r="B10" s="12" t="s">
        <v>3</v>
      </c>
      <c r="C10" s="40"/>
      <c r="D10" s="12"/>
    </row>
    <row r="11" spans="1:4" s="34" customFormat="1">
      <c r="A11" s="13" t="s">
        <v>4</v>
      </c>
      <c r="B11" s="14"/>
      <c r="C11" s="41">
        <f>C12+C13+C14+C15+C16+C17</f>
        <v>900000</v>
      </c>
      <c r="D11" s="14"/>
    </row>
    <row r="12" spans="1:4">
      <c r="A12" s="11">
        <v>531211</v>
      </c>
      <c r="B12" s="12" t="s">
        <v>41</v>
      </c>
      <c r="C12" s="40"/>
      <c r="D12" s="12"/>
    </row>
    <row r="13" spans="1:4" ht="14.25" customHeight="1">
      <c r="A13" s="8">
        <v>531221</v>
      </c>
      <c r="B13" s="12" t="s">
        <v>42</v>
      </c>
      <c r="C13" s="40"/>
      <c r="D13" s="12"/>
    </row>
    <row r="14" spans="1:4">
      <c r="A14" s="11">
        <v>531231</v>
      </c>
      <c r="B14" s="12" t="s">
        <v>5</v>
      </c>
      <c r="C14" s="40">
        <v>100000</v>
      </c>
      <c r="D14" s="12" t="s">
        <v>81</v>
      </c>
    </row>
    <row r="15" spans="1:4">
      <c r="A15" s="11">
        <v>531241</v>
      </c>
      <c r="B15" s="12" t="s">
        <v>6</v>
      </c>
      <c r="C15" s="40"/>
      <c r="D15" s="12"/>
    </row>
    <row r="16" spans="1:4">
      <c r="A16" s="11">
        <v>531251</v>
      </c>
      <c r="B16" s="12" t="s">
        <v>43</v>
      </c>
      <c r="C16" s="40"/>
      <c r="D16" s="12"/>
    </row>
    <row r="17" spans="1:4">
      <c r="A17" s="11">
        <v>531261</v>
      </c>
      <c r="B17" s="12" t="s">
        <v>90</v>
      </c>
      <c r="C17" s="40">
        <v>800000</v>
      </c>
      <c r="D17" s="12" t="s">
        <v>80</v>
      </c>
    </row>
    <row r="18" spans="1:4" s="34" customFormat="1">
      <c r="A18" s="13" t="s">
        <v>20</v>
      </c>
      <c r="B18" s="14"/>
      <c r="C18" s="41">
        <f>C19</f>
        <v>0</v>
      </c>
      <c r="D18" s="14"/>
    </row>
    <row r="19" spans="1:4" ht="14.25" customHeight="1">
      <c r="A19" s="8">
        <v>53131</v>
      </c>
      <c r="B19" s="12" t="s">
        <v>21</v>
      </c>
      <c r="C19" s="40"/>
      <c r="D19" s="12"/>
    </row>
    <row r="20" spans="1:4" ht="13.5" customHeight="1">
      <c r="A20" s="24" t="s">
        <v>24</v>
      </c>
      <c r="B20" s="25"/>
      <c r="C20" s="42">
        <f>C21+C30</f>
        <v>0</v>
      </c>
      <c r="D20" s="25"/>
    </row>
    <row r="21" spans="1:4">
      <c r="A21" s="13" t="s">
        <v>22</v>
      </c>
      <c r="B21" s="14"/>
      <c r="C21" s="41">
        <f>C22+C23+C24+C25+C26+C27+C28+C29</f>
        <v>0</v>
      </c>
      <c r="D21" s="14"/>
    </row>
    <row r="22" spans="1:4">
      <c r="A22" s="11">
        <v>532111</v>
      </c>
      <c r="B22" s="12" t="s">
        <v>45</v>
      </c>
      <c r="C22" s="40"/>
      <c r="D22" s="12"/>
    </row>
    <row r="23" spans="1:4">
      <c r="A23" s="11">
        <v>532121</v>
      </c>
      <c r="B23" s="12" t="s">
        <v>46</v>
      </c>
      <c r="C23" s="40"/>
      <c r="D23" s="12"/>
    </row>
    <row r="24" spans="1:4">
      <c r="A24" s="11">
        <v>532131</v>
      </c>
      <c r="B24" s="12" t="s">
        <v>47</v>
      </c>
      <c r="C24" s="40"/>
      <c r="D24" s="12"/>
    </row>
    <row r="25" spans="1:4">
      <c r="A25" s="11">
        <v>532141</v>
      </c>
      <c r="B25" s="12" t="s">
        <v>48</v>
      </c>
      <c r="C25" s="40"/>
      <c r="D25" s="12"/>
    </row>
    <row r="26" spans="1:4">
      <c r="A26" s="11">
        <v>532151</v>
      </c>
      <c r="B26" s="12" t="s">
        <v>49</v>
      </c>
      <c r="C26" s="40"/>
      <c r="D26" s="12"/>
    </row>
    <row r="27" spans="1:4">
      <c r="A27" s="11">
        <v>532161</v>
      </c>
      <c r="B27" s="12" t="s">
        <v>50</v>
      </c>
      <c r="C27" s="40"/>
      <c r="D27" s="12"/>
    </row>
    <row r="28" spans="1:4">
      <c r="A28" s="11">
        <v>532171</v>
      </c>
      <c r="B28" s="12" t="s">
        <v>51</v>
      </c>
      <c r="C28" s="40"/>
      <c r="D28" s="12"/>
    </row>
    <row r="29" spans="1:4">
      <c r="A29" s="11">
        <v>532181</v>
      </c>
      <c r="B29" s="12" t="s">
        <v>52</v>
      </c>
      <c r="C29" s="40"/>
      <c r="D29" s="12"/>
    </row>
    <row r="30" spans="1:4">
      <c r="A30" s="13" t="s">
        <v>25</v>
      </c>
      <c r="B30" s="14"/>
      <c r="C30" s="41">
        <f>C31+C32+C33</f>
        <v>0</v>
      </c>
      <c r="D30" s="14"/>
    </row>
    <row r="31" spans="1:4">
      <c r="A31" s="11">
        <v>532211</v>
      </c>
      <c r="B31" s="12" t="s">
        <v>53</v>
      </c>
      <c r="C31" s="40"/>
      <c r="D31" s="12"/>
    </row>
    <row r="32" spans="1:4">
      <c r="A32" s="11">
        <v>532221</v>
      </c>
      <c r="B32" s="12" t="s">
        <v>7</v>
      </c>
      <c r="C32" s="40"/>
      <c r="D32" s="12"/>
    </row>
    <row r="33" spans="1:4">
      <c r="A33" s="11">
        <v>532231</v>
      </c>
      <c r="B33" s="12" t="s">
        <v>54</v>
      </c>
      <c r="C33" s="40"/>
      <c r="D33" s="12"/>
    </row>
    <row r="34" spans="1:4">
      <c r="A34" s="22" t="s">
        <v>8</v>
      </c>
      <c r="B34" s="23"/>
      <c r="C34" s="37">
        <f>C35+C40+C42+C44+C46+C48+C50</f>
        <v>46850</v>
      </c>
      <c r="D34" s="23"/>
    </row>
    <row r="35" spans="1:4">
      <c r="A35" s="13" t="s">
        <v>55</v>
      </c>
      <c r="B35" s="14"/>
      <c r="C35" s="41">
        <f>C36+C37+C38+C39</f>
        <v>0</v>
      </c>
      <c r="D35" s="14"/>
    </row>
    <row r="36" spans="1:4">
      <c r="A36" s="11">
        <v>533111</v>
      </c>
      <c r="B36" s="12" t="s">
        <v>9</v>
      </c>
      <c r="C36" s="40"/>
      <c r="D36" s="12"/>
    </row>
    <row r="37" spans="1:4">
      <c r="A37" s="11">
        <v>533121</v>
      </c>
      <c r="B37" s="12" t="s">
        <v>10</v>
      </c>
      <c r="C37" s="40"/>
      <c r="D37" s="12"/>
    </row>
    <row r="38" spans="1:4">
      <c r="A38" s="11">
        <v>533131</v>
      </c>
      <c r="B38" s="12" t="s">
        <v>11</v>
      </c>
      <c r="C38" s="40"/>
      <c r="D38" s="12"/>
    </row>
    <row r="39" spans="1:4">
      <c r="A39" s="11">
        <v>533141</v>
      </c>
      <c r="B39" s="12" t="s">
        <v>56</v>
      </c>
      <c r="C39" s="40"/>
      <c r="D39" s="12"/>
    </row>
    <row r="40" spans="1:4">
      <c r="A40" s="13" t="s">
        <v>12</v>
      </c>
      <c r="B40" s="14"/>
      <c r="C40" s="41">
        <f>C41</f>
        <v>0</v>
      </c>
      <c r="D40" s="14"/>
    </row>
    <row r="41" spans="1:4">
      <c r="A41" s="11">
        <v>53321</v>
      </c>
      <c r="B41" s="12" t="s">
        <v>13</v>
      </c>
      <c r="C41" s="40"/>
      <c r="D41" s="12"/>
    </row>
    <row r="42" spans="1:4">
      <c r="A42" s="18" t="s">
        <v>14</v>
      </c>
      <c r="B42" s="19"/>
      <c r="C42" s="43">
        <f>C43</f>
        <v>0</v>
      </c>
      <c r="D42" s="19"/>
    </row>
    <row r="43" spans="1:4" s="31" customFormat="1">
      <c r="A43" s="29">
        <v>533311</v>
      </c>
      <c r="B43" s="30" t="s">
        <v>57</v>
      </c>
      <c r="C43" s="44"/>
      <c r="D43" s="30"/>
    </row>
    <row r="44" spans="1:4">
      <c r="A44" s="20" t="s">
        <v>15</v>
      </c>
      <c r="B44" s="21"/>
      <c r="C44" s="43">
        <f>C45</f>
        <v>46850</v>
      </c>
      <c r="D44" s="21"/>
    </row>
    <row r="45" spans="1:4" s="31" customFormat="1">
      <c r="A45" s="32">
        <v>53341</v>
      </c>
      <c r="B45" s="33" t="s">
        <v>58</v>
      </c>
      <c r="C45" s="44">
        <v>46850</v>
      </c>
      <c r="D45" s="33" t="s">
        <v>82</v>
      </c>
    </row>
    <row r="46" spans="1:4">
      <c r="A46" s="15" t="s">
        <v>26</v>
      </c>
      <c r="B46" s="16"/>
      <c r="C46" s="41">
        <f>C47</f>
        <v>0</v>
      </c>
      <c r="D46" s="16"/>
    </row>
    <row r="47" spans="1:4" s="31" customFormat="1">
      <c r="A47" s="10">
        <v>53351</v>
      </c>
      <c r="B47" s="17" t="s">
        <v>59</v>
      </c>
      <c r="C47" s="40"/>
      <c r="D47" s="17"/>
    </row>
    <row r="48" spans="1:4">
      <c r="A48" s="15" t="s">
        <v>16</v>
      </c>
      <c r="B48" s="16"/>
      <c r="C48" s="41">
        <f>C49</f>
        <v>0</v>
      </c>
      <c r="D48" s="16"/>
    </row>
    <row r="49" spans="1:4" s="31" customFormat="1">
      <c r="A49" s="10">
        <v>53361</v>
      </c>
      <c r="B49" s="17" t="s">
        <v>60</v>
      </c>
      <c r="C49" s="40"/>
      <c r="D49" s="17"/>
    </row>
    <row r="50" spans="1:4">
      <c r="A50" s="15" t="s">
        <v>27</v>
      </c>
      <c r="B50" s="16"/>
      <c r="C50" s="41">
        <f>C51+C52+C53+C54+C55+C56+C57+C58+C59</f>
        <v>0</v>
      </c>
      <c r="D50" s="16"/>
    </row>
    <row r="51" spans="1:4">
      <c r="A51" s="11">
        <v>533711</v>
      </c>
      <c r="B51" s="12" t="s">
        <v>61</v>
      </c>
      <c r="C51" s="40"/>
      <c r="D51" s="12"/>
    </row>
    <row r="52" spans="1:4">
      <c r="A52" s="11">
        <v>533721</v>
      </c>
      <c r="B52" s="12" t="s">
        <v>18</v>
      </c>
      <c r="C52" s="40"/>
      <c r="D52" s="12"/>
    </row>
    <row r="53" spans="1:4">
      <c r="A53" s="11">
        <v>533731</v>
      </c>
      <c r="B53" s="12" t="s">
        <v>62</v>
      </c>
      <c r="C53" s="40"/>
      <c r="D53" s="12"/>
    </row>
    <row r="54" spans="1:4">
      <c r="A54" s="11">
        <v>533741</v>
      </c>
      <c r="B54" s="12" t="s">
        <v>63</v>
      </c>
      <c r="C54" s="40"/>
      <c r="D54" s="12"/>
    </row>
    <row r="55" spans="1:4">
      <c r="A55" s="11">
        <v>533751</v>
      </c>
      <c r="B55" s="12" t="s">
        <v>64</v>
      </c>
      <c r="C55" s="40"/>
      <c r="D55" s="12"/>
    </row>
    <row r="56" spans="1:4">
      <c r="A56" s="11">
        <v>533761</v>
      </c>
      <c r="B56" s="12" t="s">
        <v>65</v>
      </c>
      <c r="C56" s="40"/>
      <c r="D56" s="12"/>
    </row>
    <row r="57" spans="1:4">
      <c r="A57" s="11">
        <v>533771</v>
      </c>
      <c r="B57" s="12" t="s">
        <v>66</v>
      </c>
      <c r="C57" s="40"/>
      <c r="D57" s="12"/>
    </row>
    <row r="58" spans="1:4">
      <c r="A58" s="11">
        <v>533781</v>
      </c>
      <c r="B58" s="12" t="s">
        <v>67</v>
      </c>
      <c r="C58" s="40"/>
      <c r="D58" s="12"/>
    </row>
    <row r="59" spans="1:4">
      <c r="A59" s="11">
        <v>533791</v>
      </c>
      <c r="B59" s="12" t="s">
        <v>68</v>
      </c>
      <c r="C59" s="40"/>
      <c r="D59" s="12"/>
    </row>
    <row r="60" spans="1:4">
      <c r="A60" s="22" t="s">
        <v>17</v>
      </c>
      <c r="B60" s="23"/>
      <c r="C60" s="37">
        <f>C61</f>
        <v>0</v>
      </c>
      <c r="D60" s="23"/>
    </row>
    <row r="61" spans="1:4">
      <c r="A61" s="20" t="s">
        <v>28</v>
      </c>
      <c r="B61" s="21"/>
      <c r="C61" s="41">
        <f>C62</f>
        <v>0</v>
      </c>
      <c r="D61" s="16"/>
    </row>
    <row r="62" spans="1:4">
      <c r="A62" s="11">
        <v>534111</v>
      </c>
      <c r="B62" s="12" t="s">
        <v>69</v>
      </c>
      <c r="C62" s="40"/>
      <c r="D62" s="12"/>
    </row>
    <row r="63" spans="1:4">
      <c r="A63" s="88" t="s">
        <v>36</v>
      </c>
      <c r="B63" s="89"/>
      <c r="C63" s="45">
        <v>196850</v>
      </c>
      <c r="D63" s="28"/>
    </row>
    <row r="64" spans="1:4">
      <c r="A64" s="22" t="s">
        <v>29</v>
      </c>
      <c r="B64" s="23"/>
      <c r="C64" s="37">
        <f>C69+C68+C67+C66+C65</f>
        <v>53149.5</v>
      </c>
      <c r="D64" s="23"/>
    </row>
    <row r="65" spans="1:4">
      <c r="A65" s="13" t="s">
        <v>30</v>
      </c>
      <c r="B65" s="14"/>
      <c r="C65" s="41">
        <f>C63*0.27</f>
        <v>53149.5</v>
      </c>
      <c r="D65" s="14"/>
    </row>
    <row r="66" spans="1:4">
      <c r="A66" s="13" t="s">
        <v>31</v>
      </c>
      <c r="B66" s="14"/>
      <c r="C66" s="41"/>
      <c r="D66" s="14"/>
    </row>
    <row r="67" spans="1:4">
      <c r="A67" s="18" t="s">
        <v>32</v>
      </c>
      <c r="B67" s="19"/>
      <c r="C67" s="43"/>
      <c r="D67" s="19"/>
    </row>
    <row r="68" spans="1:4">
      <c r="A68" s="20" t="s">
        <v>33</v>
      </c>
      <c r="B68" s="21"/>
      <c r="C68" s="43"/>
      <c r="D68" s="21"/>
    </row>
    <row r="69" spans="1:4">
      <c r="A69" s="15" t="s">
        <v>19</v>
      </c>
      <c r="B69" s="16"/>
      <c r="C69" s="41">
        <f>C70+C71+C72+C73+C74+C75+C76</f>
        <v>0</v>
      </c>
      <c r="D69" s="16"/>
    </row>
    <row r="70" spans="1:4">
      <c r="A70" s="11">
        <v>535511</v>
      </c>
      <c r="B70" s="12" t="s">
        <v>70</v>
      </c>
      <c r="C70" s="40"/>
      <c r="D70" s="12"/>
    </row>
    <row r="71" spans="1:4">
      <c r="A71" s="11">
        <v>535521</v>
      </c>
      <c r="B71" s="12" t="s">
        <v>73</v>
      </c>
      <c r="C71" s="40"/>
      <c r="D71" s="12"/>
    </row>
    <row r="72" spans="1:4">
      <c r="A72" s="11">
        <v>535531</v>
      </c>
      <c r="B72" s="12" t="s">
        <v>71</v>
      </c>
      <c r="C72" s="40"/>
      <c r="D72" s="12"/>
    </row>
    <row r="73" spans="1:4">
      <c r="A73" s="11">
        <v>535541</v>
      </c>
      <c r="B73" s="12" t="s">
        <v>72</v>
      </c>
      <c r="C73" s="40"/>
      <c r="D73" s="12"/>
    </row>
    <row r="74" spans="1:4">
      <c r="A74" s="11">
        <v>535551</v>
      </c>
      <c r="B74" s="12" t="s">
        <v>74</v>
      </c>
      <c r="C74" s="40"/>
      <c r="D74" s="12"/>
    </row>
    <row r="75" spans="1:4">
      <c r="A75" s="11">
        <v>535561</v>
      </c>
      <c r="B75" s="12" t="s">
        <v>75</v>
      </c>
      <c r="C75" s="40"/>
      <c r="D75" s="12"/>
    </row>
    <row r="76" spans="1:4">
      <c r="A76" s="11">
        <v>535571</v>
      </c>
      <c r="B76" s="12" t="s">
        <v>76</v>
      </c>
      <c r="C76" s="40"/>
      <c r="D76" s="12"/>
    </row>
    <row r="77" spans="1:4">
      <c r="A77" s="26" t="s">
        <v>34</v>
      </c>
      <c r="B77" s="27"/>
      <c r="C77" s="46">
        <f>C3+C20+C34+C60+C64</f>
        <v>999999.5</v>
      </c>
      <c r="D77" s="27"/>
    </row>
  </sheetData>
  <mergeCells count="1">
    <mergeCell ref="A63:B63"/>
  </mergeCells>
  <pageMargins left="0.7" right="0.7" top="0.75" bottom="0.75" header="0.3" footer="0.3"/>
  <pageSetup paperSize="9" scale="94" orientation="portrait" r:id="rId1"/>
  <rowBreaks count="1" manualBreakCount="1">
    <brk id="3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D77"/>
  <sheetViews>
    <sheetView view="pageBreakPreview" topLeftCell="A52" zoomScale="86" zoomScaleSheetLayoutView="86" workbookViewId="0">
      <selection activeCell="F77" sqref="F77"/>
    </sheetView>
  </sheetViews>
  <sheetFormatPr defaultRowHeight="15"/>
  <cols>
    <col min="2" max="2" width="50.140625" customWidth="1"/>
    <col min="3" max="3" width="15.28515625" customWidth="1"/>
    <col min="4" max="4" width="20.85546875" customWidth="1"/>
  </cols>
  <sheetData>
    <row r="1" spans="1:4" ht="19.5" customHeight="1">
      <c r="A1" s="48" t="s">
        <v>35</v>
      </c>
      <c r="B1" s="48" t="s">
        <v>153</v>
      </c>
      <c r="C1" s="49" t="s">
        <v>77</v>
      </c>
      <c r="D1" s="49" t="s">
        <v>78</v>
      </c>
    </row>
    <row r="2" spans="1:4" ht="13.5" customHeight="1">
      <c r="A2" s="50"/>
      <c r="B2" s="49" t="s">
        <v>0</v>
      </c>
      <c r="C2" s="51"/>
      <c r="D2" s="50"/>
    </row>
    <row r="3" spans="1:4" ht="13.5" customHeight="1">
      <c r="A3" s="52" t="s">
        <v>23</v>
      </c>
      <c r="B3" s="52"/>
      <c r="C3" s="53">
        <f>C4+C11+C18</f>
        <v>0</v>
      </c>
      <c r="D3" s="52"/>
    </row>
    <row r="4" spans="1:4" ht="12.75" customHeight="1">
      <c r="A4" s="54" t="s">
        <v>1</v>
      </c>
      <c r="B4" s="54"/>
      <c r="C4" s="55">
        <f>C5+C6+C7+C8+C9+C10</f>
        <v>0</v>
      </c>
      <c r="D4" s="54"/>
    </row>
    <row r="5" spans="1:4" ht="12.75" customHeight="1">
      <c r="A5" s="56">
        <v>531111</v>
      </c>
      <c r="B5" s="56" t="s">
        <v>37</v>
      </c>
      <c r="C5" s="57"/>
      <c r="D5" s="56"/>
    </row>
    <row r="6" spans="1:4" ht="12.75" customHeight="1">
      <c r="A6" s="58">
        <v>531121</v>
      </c>
      <c r="B6" s="56" t="s">
        <v>2</v>
      </c>
      <c r="C6" s="57"/>
      <c r="D6" s="56"/>
    </row>
    <row r="7" spans="1:4" ht="14.25" customHeight="1">
      <c r="A7" s="59">
        <v>531131</v>
      </c>
      <c r="B7" s="59" t="s">
        <v>38</v>
      </c>
      <c r="C7" s="60"/>
      <c r="D7" s="59"/>
    </row>
    <row r="8" spans="1:4" ht="14.25" customHeight="1">
      <c r="A8" s="59">
        <v>531141</v>
      </c>
      <c r="B8" s="59" t="s">
        <v>39</v>
      </c>
      <c r="C8" s="60"/>
      <c r="D8" s="59"/>
    </row>
    <row r="9" spans="1:4" ht="14.25" customHeight="1">
      <c r="A9" s="59">
        <v>531151</v>
      </c>
      <c r="B9" s="59" t="s">
        <v>40</v>
      </c>
      <c r="C9" s="60"/>
      <c r="D9" s="59"/>
    </row>
    <row r="10" spans="1:4" ht="14.25" customHeight="1">
      <c r="A10" s="59">
        <v>531161</v>
      </c>
      <c r="B10" s="59" t="s">
        <v>3</v>
      </c>
      <c r="C10" s="60"/>
      <c r="D10" s="59"/>
    </row>
    <row r="11" spans="1:4" s="34" customFormat="1">
      <c r="A11" s="48" t="s">
        <v>4</v>
      </c>
      <c r="B11" s="48"/>
      <c r="C11" s="61">
        <f>C12+C13+C14+C15+C16+C17</f>
        <v>0</v>
      </c>
      <c r="D11" s="48"/>
    </row>
    <row r="12" spans="1:4">
      <c r="A12" s="59">
        <v>531211</v>
      </c>
      <c r="B12" s="59" t="s">
        <v>41</v>
      </c>
      <c r="C12" s="60"/>
      <c r="D12" s="59"/>
    </row>
    <row r="13" spans="1:4" ht="14.25" customHeight="1">
      <c r="A13" s="56">
        <v>531221</v>
      </c>
      <c r="B13" s="59" t="s">
        <v>42</v>
      </c>
      <c r="C13" s="60"/>
      <c r="D13" s="59"/>
    </row>
    <row r="14" spans="1:4">
      <c r="A14" s="59">
        <v>531231</v>
      </c>
      <c r="B14" s="59" t="s">
        <v>5</v>
      </c>
      <c r="C14" s="60"/>
      <c r="D14" s="59"/>
    </row>
    <row r="15" spans="1:4">
      <c r="A15" s="59">
        <v>531241</v>
      </c>
      <c r="B15" s="59" t="s">
        <v>6</v>
      </c>
      <c r="C15" s="60"/>
      <c r="D15" s="59"/>
    </row>
    <row r="16" spans="1:4">
      <c r="A16" s="59">
        <v>531251</v>
      </c>
      <c r="B16" s="59" t="s">
        <v>43</v>
      </c>
      <c r="C16" s="60"/>
      <c r="D16" s="59"/>
    </row>
    <row r="17" spans="1:4">
      <c r="A17" s="59">
        <v>531261</v>
      </c>
      <c r="B17" s="59" t="s">
        <v>90</v>
      </c>
      <c r="C17" s="60"/>
      <c r="D17" s="59"/>
    </row>
    <row r="18" spans="1:4" s="34" customFormat="1">
      <c r="A18" s="48" t="s">
        <v>20</v>
      </c>
      <c r="B18" s="48"/>
      <c r="C18" s="61">
        <f>C19</f>
        <v>0</v>
      </c>
      <c r="D18" s="48"/>
    </row>
    <row r="19" spans="1:4" ht="14.25" customHeight="1">
      <c r="A19" s="56">
        <v>53131</v>
      </c>
      <c r="B19" s="59" t="s">
        <v>21</v>
      </c>
      <c r="C19" s="60"/>
      <c r="D19" s="59"/>
    </row>
    <row r="20" spans="1:4" ht="13.5" customHeight="1">
      <c r="A20" s="62" t="s">
        <v>24</v>
      </c>
      <c r="B20" s="62"/>
      <c r="C20" s="63">
        <f>C21+C30</f>
        <v>0</v>
      </c>
      <c r="D20" s="62"/>
    </row>
    <row r="21" spans="1:4">
      <c r="A21" s="48" t="s">
        <v>22</v>
      </c>
      <c r="B21" s="48"/>
      <c r="C21" s="61">
        <f>C22+C23+C24+C25+C26+C27+C28+C29</f>
        <v>0</v>
      </c>
      <c r="D21" s="48"/>
    </row>
    <row r="22" spans="1:4">
      <c r="A22" s="59">
        <v>532111</v>
      </c>
      <c r="B22" s="59" t="s">
        <v>45</v>
      </c>
      <c r="C22" s="60"/>
      <c r="D22" s="59"/>
    </row>
    <row r="23" spans="1:4">
      <c r="A23" s="59">
        <v>532121</v>
      </c>
      <c r="B23" s="59" t="s">
        <v>46</v>
      </c>
      <c r="C23" s="60"/>
      <c r="D23" s="59"/>
    </row>
    <row r="24" spans="1:4">
      <c r="A24" s="59">
        <v>532131</v>
      </c>
      <c r="B24" s="59" t="s">
        <v>47</v>
      </c>
      <c r="C24" s="60"/>
      <c r="D24" s="59"/>
    </row>
    <row r="25" spans="1:4">
      <c r="A25" s="59">
        <v>532141</v>
      </c>
      <c r="B25" s="59" t="s">
        <v>48</v>
      </c>
      <c r="C25" s="60"/>
      <c r="D25" s="59"/>
    </row>
    <row r="26" spans="1:4">
      <c r="A26" s="59">
        <v>532151</v>
      </c>
      <c r="B26" s="59" t="s">
        <v>49</v>
      </c>
      <c r="C26" s="60"/>
      <c r="D26" s="59"/>
    </row>
    <row r="27" spans="1:4">
      <c r="A27" s="59">
        <v>532161</v>
      </c>
      <c r="B27" s="59" t="s">
        <v>50</v>
      </c>
      <c r="C27" s="60"/>
      <c r="D27" s="59"/>
    </row>
    <row r="28" spans="1:4">
      <c r="A28" s="59">
        <v>532171</v>
      </c>
      <c r="B28" s="59" t="s">
        <v>51</v>
      </c>
      <c r="C28" s="60"/>
      <c r="D28" s="59"/>
    </row>
    <row r="29" spans="1:4">
      <c r="A29" s="59">
        <v>532181</v>
      </c>
      <c r="B29" s="59" t="s">
        <v>52</v>
      </c>
      <c r="C29" s="60"/>
      <c r="D29" s="59"/>
    </row>
    <row r="30" spans="1:4">
      <c r="A30" s="48" t="s">
        <v>25</v>
      </c>
      <c r="B30" s="48"/>
      <c r="C30" s="61">
        <f>C31+C32+C33</f>
        <v>0</v>
      </c>
      <c r="D30" s="48"/>
    </row>
    <row r="31" spans="1:4">
      <c r="A31" s="59">
        <v>532211</v>
      </c>
      <c r="B31" s="59" t="s">
        <v>53</v>
      </c>
      <c r="C31" s="60"/>
      <c r="D31" s="59"/>
    </row>
    <row r="32" spans="1:4">
      <c r="A32" s="59">
        <v>532221</v>
      </c>
      <c r="B32" s="59" t="s">
        <v>7</v>
      </c>
      <c r="C32" s="60"/>
      <c r="D32" s="59"/>
    </row>
    <row r="33" spans="1:4">
      <c r="A33" s="59">
        <v>532231</v>
      </c>
      <c r="B33" s="59" t="s">
        <v>54</v>
      </c>
      <c r="C33" s="60"/>
      <c r="D33" s="59"/>
    </row>
    <row r="34" spans="1:4">
      <c r="A34" s="52" t="s">
        <v>8</v>
      </c>
      <c r="B34" s="52"/>
      <c r="C34" s="53">
        <f>C35+C40+C42+C44+C46+C48+C50</f>
        <v>2464810</v>
      </c>
      <c r="D34" s="52"/>
    </row>
    <row r="35" spans="1:4">
      <c r="A35" s="48" t="s">
        <v>55</v>
      </c>
      <c r="B35" s="48"/>
      <c r="C35" s="61">
        <f>C36+C37+C38+C39</f>
        <v>200157</v>
      </c>
      <c r="D35" s="48"/>
    </row>
    <row r="36" spans="1:4">
      <c r="A36" s="59">
        <v>533111</v>
      </c>
      <c r="B36" s="59" t="s">
        <v>9</v>
      </c>
      <c r="C36" s="60"/>
      <c r="D36" s="59"/>
    </row>
    <row r="37" spans="1:4">
      <c r="A37" s="59">
        <v>533121</v>
      </c>
      <c r="B37" s="59" t="s">
        <v>10</v>
      </c>
      <c r="C37" s="60">
        <v>75259</v>
      </c>
      <c r="D37" s="59"/>
    </row>
    <row r="38" spans="1:4">
      <c r="A38" s="59">
        <v>533131</v>
      </c>
      <c r="B38" s="59" t="s">
        <v>11</v>
      </c>
      <c r="C38" s="60">
        <v>124898</v>
      </c>
      <c r="D38" s="59"/>
    </row>
    <row r="39" spans="1:4">
      <c r="A39" s="59">
        <v>533141</v>
      </c>
      <c r="B39" s="59" t="s">
        <v>56</v>
      </c>
      <c r="C39" s="60"/>
      <c r="D39" s="59"/>
    </row>
    <row r="40" spans="1:4">
      <c r="A40" s="48" t="s">
        <v>12</v>
      </c>
      <c r="B40" s="48"/>
      <c r="C40" s="61">
        <f>C41</f>
        <v>2251276</v>
      </c>
      <c r="D40" s="48"/>
    </row>
    <row r="41" spans="1:4">
      <c r="A41" s="59">
        <v>53321</v>
      </c>
      <c r="B41" s="59" t="s">
        <v>13</v>
      </c>
      <c r="C41" s="60">
        <v>2251276</v>
      </c>
      <c r="D41" s="59"/>
    </row>
    <row r="42" spans="1:4">
      <c r="A42" s="64" t="s">
        <v>14</v>
      </c>
      <c r="B42" s="64"/>
      <c r="C42" s="65">
        <f>C43</f>
        <v>0</v>
      </c>
      <c r="D42" s="64"/>
    </row>
    <row r="43" spans="1:4" s="31" customFormat="1">
      <c r="A43" s="66">
        <v>533311</v>
      </c>
      <c r="B43" s="66" t="s">
        <v>57</v>
      </c>
      <c r="C43" s="67"/>
      <c r="D43" s="66"/>
    </row>
    <row r="44" spans="1:4">
      <c r="A44" s="68" t="s">
        <v>15</v>
      </c>
      <c r="B44" s="68"/>
      <c r="C44" s="65">
        <f>C45</f>
        <v>0</v>
      </c>
      <c r="D44" s="68"/>
    </row>
    <row r="45" spans="1:4" s="31" customFormat="1">
      <c r="A45" s="69">
        <v>53341</v>
      </c>
      <c r="B45" s="69" t="s">
        <v>58</v>
      </c>
      <c r="C45" s="67"/>
      <c r="D45" s="69"/>
    </row>
    <row r="46" spans="1:4">
      <c r="A46" s="70" t="s">
        <v>26</v>
      </c>
      <c r="B46" s="70"/>
      <c r="C46" s="61">
        <f>C47</f>
        <v>0</v>
      </c>
      <c r="D46" s="70"/>
    </row>
    <row r="47" spans="1:4" s="31" customFormat="1">
      <c r="A47" s="58">
        <v>53351</v>
      </c>
      <c r="B47" s="58" t="s">
        <v>59</v>
      </c>
      <c r="C47" s="60"/>
      <c r="D47" s="58"/>
    </row>
    <row r="48" spans="1:4">
      <c r="A48" s="70" t="s">
        <v>16</v>
      </c>
      <c r="B48" s="70"/>
      <c r="C48" s="61">
        <f>C49</f>
        <v>0</v>
      </c>
      <c r="D48" s="70"/>
    </row>
    <row r="49" spans="1:4" s="31" customFormat="1">
      <c r="A49" s="58">
        <v>53361</v>
      </c>
      <c r="B49" s="58" t="s">
        <v>60</v>
      </c>
      <c r="C49" s="60"/>
      <c r="D49" s="58"/>
    </row>
    <row r="50" spans="1:4">
      <c r="A50" s="70" t="s">
        <v>27</v>
      </c>
      <c r="B50" s="70"/>
      <c r="C50" s="61">
        <f>C51+C52+C53+C54+C55+C56+C57+C58+C59</f>
        <v>13377</v>
      </c>
      <c r="D50" s="70"/>
    </row>
    <row r="51" spans="1:4">
      <c r="A51" s="59">
        <v>533711</v>
      </c>
      <c r="B51" s="59" t="s">
        <v>61</v>
      </c>
      <c r="C51" s="60"/>
      <c r="D51" s="59"/>
    </row>
    <row r="52" spans="1:4">
      <c r="A52" s="59">
        <v>533721</v>
      </c>
      <c r="B52" s="59" t="s">
        <v>18</v>
      </c>
      <c r="C52" s="60"/>
      <c r="D52" s="59"/>
    </row>
    <row r="53" spans="1:4">
      <c r="A53" s="59">
        <v>533731</v>
      </c>
      <c r="B53" s="59" t="s">
        <v>62</v>
      </c>
      <c r="C53" s="60"/>
      <c r="D53" s="59"/>
    </row>
    <row r="54" spans="1:4">
      <c r="A54" s="59">
        <v>533741</v>
      </c>
      <c r="B54" s="59" t="s">
        <v>63</v>
      </c>
      <c r="C54" s="60"/>
      <c r="D54" s="59"/>
    </row>
    <row r="55" spans="1:4">
      <c r="A55" s="59">
        <v>533751</v>
      </c>
      <c r="B55" s="59" t="s">
        <v>64</v>
      </c>
      <c r="C55" s="60"/>
      <c r="D55" s="59"/>
    </row>
    <row r="56" spans="1:4">
      <c r="A56" s="59">
        <v>533761</v>
      </c>
      <c r="B56" s="59" t="s">
        <v>65</v>
      </c>
      <c r="C56" s="60"/>
      <c r="D56" s="59"/>
    </row>
    <row r="57" spans="1:4">
      <c r="A57" s="59">
        <v>533771</v>
      </c>
      <c r="B57" s="59" t="s">
        <v>66</v>
      </c>
      <c r="C57" s="60"/>
      <c r="D57" s="59"/>
    </row>
    <row r="58" spans="1:4">
      <c r="A58" s="59">
        <v>533781</v>
      </c>
      <c r="B58" s="59" t="s">
        <v>67</v>
      </c>
      <c r="C58" s="60"/>
      <c r="D58" s="59"/>
    </row>
    <row r="59" spans="1:4">
      <c r="A59" s="59">
        <v>533791</v>
      </c>
      <c r="B59" s="59" t="s">
        <v>68</v>
      </c>
      <c r="C59" s="60">
        <v>13377</v>
      </c>
      <c r="D59" s="59" t="s">
        <v>117</v>
      </c>
    </row>
    <row r="60" spans="1:4">
      <c r="A60" s="52" t="s">
        <v>17</v>
      </c>
      <c r="B60" s="52"/>
      <c r="C60" s="53">
        <f>C61</f>
        <v>0</v>
      </c>
      <c r="D60" s="52"/>
    </row>
    <row r="61" spans="1:4">
      <c r="A61" s="68" t="s">
        <v>28</v>
      </c>
      <c r="B61" s="68"/>
      <c r="C61" s="61">
        <f>C62</f>
        <v>0</v>
      </c>
      <c r="D61" s="70"/>
    </row>
    <row r="62" spans="1:4">
      <c r="A62" s="59">
        <v>534111</v>
      </c>
      <c r="B62" s="59" t="s">
        <v>69</v>
      </c>
      <c r="C62" s="60"/>
      <c r="D62" s="59"/>
    </row>
    <row r="63" spans="1:4">
      <c r="A63" s="90" t="s">
        <v>36</v>
      </c>
      <c r="B63" s="91"/>
      <c r="C63" s="71">
        <f>C3+C20+C34+C60</f>
        <v>2464810</v>
      </c>
      <c r="D63" s="72"/>
    </row>
    <row r="64" spans="1:4">
      <c r="A64" s="52" t="s">
        <v>29</v>
      </c>
      <c r="B64" s="52"/>
      <c r="C64" s="53">
        <f>C69+C68+C67+C66+C65</f>
        <v>665498.70000000007</v>
      </c>
      <c r="D64" s="52"/>
    </row>
    <row r="65" spans="1:4">
      <c r="A65" s="48" t="s">
        <v>30</v>
      </c>
      <c r="B65" s="48"/>
      <c r="C65" s="61">
        <f>C63*0.27</f>
        <v>665498.70000000007</v>
      </c>
      <c r="D65" s="48"/>
    </row>
    <row r="66" spans="1:4">
      <c r="A66" s="48" t="s">
        <v>31</v>
      </c>
      <c r="B66" s="48"/>
      <c r="C66" s="61"/>
      <c r="D66" s="48"/>
    </row>
    <row r="67" spans="1:4">
      <c r="A67" s="64" t="s">
        <v>32</v>
      </c>
      <c r="B67" s="64"/>
      <c r="C67" s="65"/>
      <c r="D67" s="64"/>
    </row>
    <row r="68" spans="1:4">
      <c r="A68" s="68" t="s">
        <v>33</v>
      </c>
      <c r="B68" s="68"/>
      <c r="C68" s="65"/>
      <c r="D68" s="68"/>
    </row>
    <row r="69" spans="1:4">
      <c r="A69" s="70" t="s">
        <v>19</v>
      </c>
      <c r="B69" s="70"/>
      <c r="C69" s="61">
        <f>C70+C71+C72+C73+C74+C75+C76</f>
        <v>0</v>
      </c>
      <c r="D69" s="70"/>
    </row>
    <row r="70" spans="1:4">
      <c r="A70" s="59">
        <v>535511</v>
      </c>
      <c r="B70" s="59" t="s">
        <v>70</v>
      </c>
      <c r="C70" s="60"/>
      <c r="D70" s="59"/>
    </row>
    <row r="71" spans="1:4">
      <c r="A71" s="59">
        <v>535521</v>
      </c>
      <c r="B71" s="59" t="s">
        <v>73</v>
      </c>
      <c r="C71" s="60"/>
      <c r="D71" s="59"/>
    </row>
    <row r="72" spans="1:4">
      <c r="A72" s="59">
        <v>535531</v>
      </c>
      <c r="B72" s="59" t="s">
        <v>71</v>
      </c>
      <c r="C72" s="60"/>
      <c r="D72" s="59"/>
    </row>
    <row r="73" spans="1:4">
      <c r="A73" s="59">
        <v>535541</v>
      </c>
      <c r="B73" s="59" t="s">
        <v>72</v>
      </c>
      <c r="C73" s="60"/>
      <c r="D73" s="59"/>
    </row>
    <row r="74" spans="1:4">
      <c r="A74" s="59">
        <v>535551</v>
      </c>
      <c r="B74" s="59" t="s">
        <v>74</v>
      </c>
      <c r="C74" s="60"/>
      <c r="D74" s="59"/>
    </row>
    <row r="75" spans="1:4">
      <c r="A75" s="59">
        <v>535561</v>
      </c>
      <c r="B75" s="59" t="s">
        <v>75</v>
      </c>
      <c r="C75" s="60"/>
      <c r="D75" s="59"/>
    </row>
    <row r="76" spans="1:4">
      <c r="A76" s="59">
        <v>535571</v>
      </c>
      <c r="B76" s="59" t="s">
        <v>76</v>
      </c>
      <c r="C76" s="60"/>
      <c r="D76" s="59"/>
    </row>
    <row r="77" spans="1:4">
      <c r="A77" s="73" t="s">
        <v>34</v>
      </c>
      <c r="B77" s="73"/>
      <c r="C77" s="74">
        <f>C3+C20+C34+C60+C64</f>
        <v>3130308.7</v>
      </c>
      <c r="D77" s="73"/>
    </row>
  </sheetData>
  <mergeCells count="1">
    <mergeCell ref="A63:B63"/>
  </mergeCells>
  <pageMargins left="0.7" right="0.7" top="0.75" bottom="0.75" header="0.3" footer="0.3"/>
  <pageSetup paperSize="9" scale="91" orientation="portrait" r:id="rId1"/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D77"/>
  <sheetViews>
    <sheetView view="pageBreakPreview" topLeftCell="A49" zoomScale="80" zoomScaleSheetLayoutView="80" workbookViewId="0">
      <selection activeCell="I78" sqref="I78"/>
    </sheetView>
  </sheetViews>
  <sheetFormatPr defaultRowHeight="15"/>
  <cols>
    <col min="2" max="2" width="50.140625" customWidth="1"/>
    <col min="3" max="3" width="15.28515625" customWidth="1"/>
    <col min="4" max="4" width="20.85546875" customWidth="1"/>
  </cols>
  <sheetData>
    <row r="1" spans="1:4" ht="19.5" customHeight="1">
      <c r="A1" s="48" t="s">
        <v>35</v>
      </c>
      <c r="B1" s="48" t="s">
        <v>118</v>
      </c>
      <c r="C1" s="49" t="s">
        <v>77</v>
      </c>
      <c r="D1" s="49" t="s">
        <v>78</v>
      </c>
    </row>
    <row r="2" spans="1:4" ht="13.5" customHeight="1">
      <c r="A2" s="50"/>
      <c r="B2" s="49" t="s">
        <v>0</v>
      </c>
      <c r="C2" s="51"/>
      <c r="D2" s="50"/>
    </row>
    <row r="3" spans="1:4" ht="13.5" customHeight="1">
      <c r="A3" s="52" t="s">
        <v>23</v>
      </c>
      <c r="B3" s="52"/>
      <c r="C3" s="53">
        <f>C4+C11+C18</f>
        <v>182737</v>
      </c>
      <c r="D3" s="52"/>
    </row>
    <row r="4" spans="1:4" ht="12.75" customHeight="1">
      <c r="A4" s="54" t="s">
        <v>1</v>
      </c>
      <c r="B4" s="54"/>
      <c r="C4" s="55">
        <f>C5+C6+C7+C8+C9+C10</f>
        <v>114286</v>
      </c>
      <c r="D4" s="54"/>
    </row>
    <row r="5" spans="1:4" ht="12.75" customHeight="1">
      <c r="A5" s="56">
        <v>531111</v>
      </c>
      <c r="B5" s="56" t="s">
        <v>37</v>
      </c>
      <c r="C5" s="57"/>
      <c r="D5" s="56"/>
    </row>
    <row r="6" spans="1:4" ht="12.75" customHeight="1">
      <c r="A6" s="58">
        <v>531121</v>
      </c>
      <c r="B6" s="56" t="s">
        <v>2</v>
      </c>
      <c r="C6" s="57">
        <v>114286</v>
      </c>
      <c r="D6" s="56" t="s">
        <v>119</v>
      </c>
    </row>
    <row r="7" spans="1:4" ht="14.25" customHeight="1">
      <c r="A7" s="59">
        <v>531131</v>
      </c>
      <c r="B7" s="59" t="s">
        <v>38</v>
      </c>
      <c r="C7" s="60"/>
      <c r="D7" s="59"/>
    </row>
    <row r="8" spans="1:4" ht="14.25" customHeight="1">
      <c r="A8" s="59">
        <v>531141</v>
      </c>
      <c r="B8" s="59" t="s">
        <v>39</v>
      </c>
      <c r="C8" s="60"/>
      <c r="D8" s="59"/>
    </row>
    <row r="9" spans="1:4" ht="14.25" customHeight="1">
      <c r="A9" s="59">
        <v>531151</v>
      </c>
      <c r="B9" s="59" t="s">
        <v>40</v>
      </c>
      <c r="C9" s="60"/>
      <c r="D9" s="59"/>
    </row>
    <row r="10" spans="1:4" ht="14.25" customHeight="1">
      <c r="A10" s="59">
        <v>531161</v>
      </c>
      <c r="B10" s="59" t="s">
        <v>3</v>
      </c>
      <c r="C10" s="60"/>
      <c r="D10" s="59"/>
    </row>
    <row r="11" spans="1:4" s="34" customFormat="1">
      <c r="A11" s="48" t="s">
        <v>4</v>
      </c>
      <c r="B11" s="48"/>
      <c r="C11" s="61">
        <f>C12+C13+C14+C15+C16+C17</f>
        <v>68451</v>
      </c>
      <c r="D11" s="48"/>
    </row>
    <row r="12" spans="1:4">
      <c r="A12" s="59">
        <v>531211</v>
      </c>
      <c r="B12" s="59" t="s">
        <v>41</v>
      </c>
      <c r="C12" s="60"/>
      <c r="D12" s="59"/>
    </row>
    <row r="13" spans="1:4" ht="14.25" customHeight="1">
      <c r="A13" s="56">
        <v>531221</v>
      </c>
      <c r="B13" s="59" t="s">
        <v>42</v>
      </c>
      <c r="C13" s="60">
        <v>43451</v>
      </c>
      <c r="D13" s="59"/>
    </row>
    <row r="14" spans="1:4">
      <c r="A14" s="59">
        <v>531231</v>
      </c>
      <c r="B14" s="59" t="s">
        <v>5</v>
      </c>
      <c r="C14" s="60"/>
      <c r="D14" s="59"/>
    </row>
    <row r="15" spans="1:4">
      <c r="A15" s="59">
        <v>531241</v>
      </c>
      <c r="B15" s="59" t="s">
        <v>6</v>
      </c>
      <c r="C15" s="60"/>
      <c r="D15" s="59"/>
    </row>
    <row r="16" spans="1:4">
      <c r="A16" s="59">
        <v>531251</v>
      </c>
      <c r="B16" s="59" t="s">
        <v>43</v>
      </c>
      <c r="C16" s="60"/>
      <c r="D16" s="59"/>
    </row>
    <row r="17" spans="1:4">
      <c r="A17" s="59">
        <v>531261</v>
      </c>
      <c r="B17" s="59" t="s">
        <v>90</v>
      </c>
      <c r="C17" s="60">
        <v>25000</v>
      </c>
      <c r="D17" s="59" t="s">
        <v>120</v>
      </c>
    </row>
    <row r="18" spans="1:4" s="34" customFormat="1">
      <c r="A18" s="48" t="s">
        <v>20</v>
      </c>
      <c r="B18" s="48"/>
      <c r="C18" s="61">
        <f>C19</f>
        <v>0</v>
      </c>
      <c r="D18" s="48"/>
    </row>
    <row r="19" spans="1:4" ht="14.25" customHeight="1">
      <c r="A19" s="56">
        <v>53131</v>
      </c>
      <c r="B19" s="59" t="s">
        <v>21</v>
      </c>
      <c r="C19" s="60"/>
      <c r="D19" s="59"/>
    </row>
    <row r="20" spans="1:4" ht="13.5" customHeight="1">
      <c r="A20" s="62" t="s">
        <v>24</v>
      </c>
      <c r="B20" s="62"/>
      <c r="C20" s="63">
        <f>C21+C30</f>
        <v>75871</v>
      </c>
      <c r="D20" s="62"/>
    </row>
    <row r="21" spans="1:4">
      <c r="A21" s="48" t="s">
        <v>22</v>
      </c>
      <c r="B21" s="48"/>
      <c r="C21" s="61">
        <f>C22+C23+C24+C25+C26+C27+C28+C29</f>
        <v>25465</v>
      </c>
      <c r="D21" s="48"/>
    </row>
    <row r="22" spans="1:4">
      <c r="A22" s="59">
        <v>532111</v>
      </c>
      <c r="B22" s="59" t="s">
        <v>45</v>
      </c>
      <c r="C22" s="60">
        <v>25465</v>
      </c>
      <c r="D22" s="59"/>
    </row>
    <row r="23" spans="1:4">
      <c r="A23" s="59">
        <v>532121</v>
      </c>
      <c r="B23" s="59" t="s">
        <v>46</v>
      </c>
      <c r="C23" s="60"/>
      <c r="D23" s="59"/>
    </row>
    <row r="24" spans="1:4">
      <c r="A24" s="59">
        <v>532131</v>
      </c>
      <c r="B24" s="59" t="s">
        <v>47</v>
      </c>
      <c r="C24" s="60"/>
      <c r="D24" s="59"/>
    </row>
    <row r="25" spans="1:4">
      <c r="A25" s="59">
        <v>532141</v>
      </c>
      <c r="B25" s="59" t="s">
        <v>48</v>
      </c>
      <c r="C25" s="60"/>
      <c r="D25" s="59"/>
    </row>
    <row r="26" spans="1:4">
      <c r="A26" s="59">
        <v>532151</v>
      </c>
      <c r="B26" s="59" t="s">
        <v>49</v>
      </c>
      <c r="C26" s="60"/>
      <c r="D26" s="59"/>
    </row>
    <row r="27" spans="1:4">
      <c r="A27" s="59">
        <v>532161</v>
      </c>
      <c r="B27" s="59" t="s">
        <v>50</v>
      </c>
      <c r="C27" s="60"/>
      <c r="D27" s="59"/>
    </row>
    <row r="28" spans="1:4">
      <c r="A28" s="59">
        <v>532171</v>
      </c>
      <c r="B28" s="59" t="s">
        <v>51</v>
      </c>
      <c r="C28" s="60"/>
      <c r="D28" s="59"/>
    </row>
    <row r="29" spans="1:4">
      <c r="A29" s="59">
        <v>532181</v>
      </c>
      <c r="B29" s="59" t="s">
        <v>52</v>
      </c>
      <c r="C29" s="60"/>
      <c r="D29" s="59"/>
    </row>
    <row r="30" spans="1:4">
      <c r="A30" s="48" t="s">
        <v>25</v>
      </c>
      <c r="B30" s="48"/>
      <c r="C30" s="61">
        <f>C31+C32+C33</f>
        <v>50406</v>
      </c>
      <c r="D30" s="48"/>
    </row>
    <row r="31" spans="1:4">
      <c r="A31" s="59">
        <v>532211</v>
      </c>
      <c r="B31" s="59" t="s">
        <v>53</v>
      </c>
      <c r="C31" s="60">
        <v>50406</v>
      </c>
      <c r="D31" s="59"/>
    </row>
    <row r="32" spans="1:4">
      <c r="A32" s="59">
        <v>532221</v>
      </c>
      <c r="B32" s="59" t="s">
        <v>7</v>
      </c>
      <c r="C32" s="60"/>
      <c r="D32" s="59"/>
    </row>
    <row r="33" spans="1:4">
      <c r="A33" s="59">
        <v>532231</v>
      </c>
      <c r="B33" s="59" t="s">
        <v>54</v>
      </c>
      <c r="C33" s="60"/>
      <c r="D33" s="59"/>
    </row>
    <row r="34" spans="1:4">
      <c r="A34" s="52" t="s">
        <v>8</v>
      </c>
      <c r="B34" s="52"/>
      <c r="C34" s="53">
        <f>C35+C40+C42+C44+C46+C48+C50</f>
        <v>206915</v>
      </c>
      <c r="D34" s="52"/>
    </row>
    <row r="35" spans="1:4">
      <c r="A35" s="48" t="s">
        <v>55</v>
      </c>
      <c r="B35" s="48"/>
      <c r="C35" s="61">
        <f>C36+C37+C38+C39</f>
        <v>87371</v>
      </c>
      <c r="D35" s="48"/>
    </row>
    <row r="36" spans="1:4">
      <c r="A36" s="59">
        <v>533111</v>
      </c>
      <c r="B36" s="59" t="s">
        <v>9</v>
      </c>
      <c r="C36" s="60">
        <v>37011</v>
      </c>
      <c r="D36" s="59"/>
    </row>
    <row r="37" spans="1:4">
      <c r="A37" s="59">
        <v>533121</v>
      </c>
      <c r="B37" s="59" t="s">
        <v>10</v>
      </c>
      <c r="C37" s="60">
        <v>26832</v>
      </c>
      <c r="D37" s="59"/>
    </row>
    <row r="38" spans="1:4">
      <c r="A38" s="59">
        <v>533131</v>
      </c>
      <c r="B38" s="59" t="s">
        <v>11</v>
      </c>
      <c r="C38" s="60">
        <v>23528</v>
      </c>
      <c r="D38" s="59"/>
    </row>
    <row r="39" spans="1:4">
      <c r="A39" s="59">
        <v>533141</v>
      </c>
      <c r="B39" s="59" t="s">
        <v>56</v>
      </c>
      <c r="C39" s="60"/>
      <c r="D39" s="59"/>
    </row>
    <row r="40" spans="1:4">
      <c r="A40" s="48" t="s">
        <v>12</v>
      </c>
      <c r="B40" s="48"/>
      <c r="C40" s="61">
        <f>C41</f>
        <v>0</v>
      </c>
      <c r="D40" s="48"/>
    </row>
    <row r="41" spans="1:4">
      <c r="A41" s="59">
        <v>53321</v>
      </c>
      <c r="B41" s="59" t="s">
        <v>13</v>
      </c>
      <c r="C41" s="60"/>
      <c r="D41" s="59"/>
    </row>
    <row r="42" spans="1:4">
      <c r="A42" s="64" t="s">
        <v>14</v>
      </c>
      <c r="B42" s="64"/>
      <c r="C42" s="65">
        <f>C43</f>
        <v>0</v>
      </c>
      <c r="D42" s="64"/>
    </row>
    <row r="43" spans="1:4" s="31" customFormat="1">
      <c r="A43" s="66">
        <v>533311</v>
      </c>
      <c r="B43" s="66" t="s">
        <v>57</v>
      </c>
      <c r="C43" s="67"/>
      <c r="D43" s="66"/>
    </row>
    <row r="44" spans="1:4">
      <c r="A44" s="68" t="s">
        <v>15</v>
      </c>
      <c r="B44" s="68"/>
      <c r="C44" s="65">
        <f>C45</f>
        <v>98810</v>
      </c>
      <c r="D44" s="68"/>
    </row>
    <row r="45" spans="1:4" s="31" customFormat="1">
      <c r="A45" s="69">
        <v>53341</v>
      </c>
      <c r="B45" s="69" t="s">
        <v>58</v>
      </c>
      <c r="C45" s="67">
        <v>98810</v>
      </c>
      <c r="D45" s="69"/>
    </row>
    <row r="46" spans="1:4">
      <c r="A46" s="70" t="s">
        <v>26</v>
      </c>
      <c r="B46" s="70"/>
      <c r="C46" s="61">
        <f>C47</f>
        <v>0</v>
      </c>
      <c r="D46" s="70"/>
    </row>
    <row r="47" spans="1:4" s="31" customFormat="1">
      <c r="A47" s="58">
        <v>53351</v>
      </c>
      <c r="B47" s="58" t="s">
        <v>59</v>
      </c>
      <c r="C47" s="60"/>
      <c r="D47" s="58"/>
    </row>
    <row r="48" spans="1:4">
      <c r="A48" s="70" t="s">
        <v>16</v>
      </c>
      <c r="B48" s="70"/>
      <c r="C48" s="61">
        <f>C49</f>
        <v>0</v>
      </c>
      <c r="D48" s="70"/>
    </row>
    <row r="49" spans="1:4" s="31" customFormat="1">
      <c r="A49" s="58">
        <v>53361</v>
      </c>
      <c r="B49" s="58" t="s">
        <v>60</v>
      </c>
      <c r="C49" s="60"/>
      <c r="D49" s="58"/>
    </row>
    <row r="50" spans="1:4">
      <c r="A50" s="70" t="s">
        <v>27</v>
      </c>
      <c r="B50" s="70"/>
      <c r="C50" s="61">
        <f>C51+C52+C53+C54+C55+C56+C57+C58+C59</f>
        <v>20734</v>
      </c>
      <c r="D50" s="70"/>
    </row>
    <row r="51" spans="1:4">
      <c r="A51" s="59">
        <v>533711</v>
      </c>
      <c r="B51" s="59" t="s">
        <v>61</v>
      </c>
      <c r="C51" s="60"/>
      <c r="D51" s="59"/>
    </row>
    <row r="52" spans="1:4">
      <c r="A52" s="59">
        <v>533721</v>
      </c>
      <c r="B52" s="59" t="s">
        <v>18</v>
      </c>
      <c r="C52" s="60"/>
      <c r="D52" s="59"/>
    </row>
    <row r="53" spans="1:4">
      <c r="A53" s="59">
        <v>533731</v>
      </c>
      <c r="B53" s="59" t="s">
        <v>62</v>
      </c>
      <c r="C53" s="60"/>
      <c r="D53" s="59"/>
    </row>
    <row r="54" spans="1:4">
      <c r="A54" s="59">
        <v>533741</v>
      </c>
      <c r="B54" s="59" t="s">
        <v>63</v>
      </c>
      <c r="C54" s="60"/>
      <c r="D54" s="59"/>
    </row>
    <row r="55" spans="1:4">
      <c r="A55" s="59">
        <v>533751</v>
      </c>
      <c r="B55" s="59" t="s">
        <v>64</v>
      </c>
      <c r="C55" s="60"/>
      <c r="D55" s="59"/>
    </row>
    <row r="56" spans="1:4">
      <c r="A56" s="59">
        <v>533761</v>
      </c>
      <c r="B56" s="59" t="s">
        <v>65</v>
      </c>
      <c r="C56" s="60">
        <v>2898</v>
      </c>
      <c r="D56" s="59"/>
    </row>
    <row r="57" spans="1:4">
      <c r="A57" s="59">
        <v>533771</v>
      </c>
      <c r="B57" s="59" t="s">
        <v>66</v>
      </c>
      <c r="C57" s="60"/>
      <c r="D57" s="59"/>
    </row>
    <row r="58" spans="1:4">
      <c r="A58" s="59">
        <v>533781</v>
      </c>
      <c r="B58" s="59" t="s">
        <v>67</v>
      </c>
      <c r="C58" s="60"/>
      <c r="D58" s="59"/>
    </row>
    <row r="59" spans="1:4">
      <c r="A59" s="59">
        <v>533791</v>
      </c>
      <c r="B59" s="59" t="s">
        <v>68</v>
      </c>
      <c r="C59" s="60">
        <v>17836</v>
      </c>
      <c r="D59" s="59" t="s">
        <v>117</v>
      </c>
    </row>
    <row r="60" spans="1:4">
      <c r="A60" s="52" t="s">
        <v>17</v>
      </c>
      <c r="B60" s="52"/>
      <c r="C60" s="53">
        <f>C61</f>
        <v>0</v>
      </c>
      <c r="D60" s="52"/>
    </row>
    <row r="61" spans="1:4">
      <c r="A61" s="68" t="s">
        <v>28</v>
      </c>
      <c r="B61" s="68"/>
      <c r="C61" s="61">
        <f>C62</f>
        <v>0</v>
      </c>
      <c r="D61" s="70"/>
    </row>
    <row r="62" spans="1:4">
      <c r="A62" s="59">
        <v>534111</v>
      </c>
      <c r="B62" s="59" t="s">
        <v>69</v>
      </c>
      <c r="C62" s="60"/>
      <c r="D62" s="59"/>
    </row>
    <row r="63" spans="1:4">
      <c r="A63" s="90" t="s">
        <v>36</v>
      </c>
      <c r="B63" s="91"/>
      <c r="C63" s="71">
        <f>C3+C20+C34+C60</f>
        <v>465523</v>
      </c>
      <c r="D63" s="72"/>
    </row>
    <row r="64" spans="1:4">
      <c r="A64" s="52" t="s">
        <v>29</v>
      </c>
      <c r="B64" s="52"/>
      <c r="C64" s="53">
        <f>C69+C68+C67+C66+C65</f>
        <v>103300</v>
      </c>
      <c r="D64" s="52"/>
    </row>
    <row r="65" spans="1:4">
      <c r="A65" s="48" t="s">
        <v>30</v>
      </c>
      <c r="B65" s="48"/>
      <c r="C65" s="61">
        <v>103300</v>
      </c>
      <c r="D65" s="48"/>
    </row>
    <row r="66" spans="1:4">
      <c r="A66" s="48" t="s">
        <v>31</v>
      </c>
      <c r="B66" s="48"/>
      <c r="C66" s="61"/>
      <c r="D66" s="48"/>
    </row>
    <row r="67" spans="1:4">
      <c r="A67" s="64" t="s">
        <v>32</v>
      </c>
      <c r="B67" s="64"/>
      <c r="C67" s="65"/>
      <c r="D67" s="64"/>
    </row>
    <row r="68" spans="1:4">
      <c r="A68" s="68" t="s">
        <v>33</v>
      </c>
      <c r="B68" s="68"/>
      <c r="C68" s="65"/>
      <c r="D68" s="68"/>
    </row>
    <row r="69" spans="1:4">
      <c r="A69" s="70" t="s">
        <v>19</v>
      </c>
      <c r="B69" s="70"/>
      <c r="C69" s="61">
        <f>C70+C71+C72+C73+C74+C75+C76</f>
        <v>0</v>
      </c>
      <c r="D69" s="70"/>
    </row>
    <row r="70" spans="1:4">
      <c r="A70" s="59">
        <v>535511</v>
      </c>
      <c r="B70" s="59" t="s">
        <v>70</v>
      </c>
      <c r="C70" s="60"/>
      <c r="D70" s="59"/>
    </row>
    <row r="71" spans="1:4">
      <c r="A71" s="59">
        <v>535521</v>
      </c>
      <c r="B71" s="59" t="s">
        <v>73</v>
      </c>
      <c r="C71" s="60"/>
      <c r="D71" s="59"/>
    </row>
    <row r="72" spans="1:4">
      <c r="A72" s="59">
        <v>535531</v>
      </c>
      <c r="B72" s="59" t="s">
        <v>71</v>
      </c>
      <c r="C72" s="60"/>
      <c r="D72" s="59"/>
    </row>
    <row r="73" spans="1:4">
      <c r="A73" s="59">
        <v>535541</v>
      </c>
      <c r="B73" s="59" t="s">
        <v>72</v>
      </c>
      <c r="C73" s="60"/>
      <c r="D73" s="59"/>
    </row>
    <row r="74" spans="1:4">
      <c r="A74" s="59">
        <v>535551</v>
      </c>
      <c r="B74" s="59" t="s">
        <v>74</v>
      </c>
      <c r="C74" s="60"/>
      <c r="D74" s="59"/>
    </row>
    <row r="75" spans="1:4">
      <c r="A75" s="59">
        <v>535561</v>
      </c>
      <c r="B75" s="59" t="s">
        <v>75</v>
      </c>
      <c r="C75" s="60"/>
      <c r="D75" s="59"/>
    </row>
    <row r="76" spans="1:4">
      <c r="A76" s="59">
        <v>535571</v>
      </c>
      <c r="B76" s="59" t="s">
        <v>76</v>
      </c>
      <c r="C76" s="60"/>
      <c r="D76" s="59"/>
    </row>
    <row r="77" spans="1:4">
      <c r="A77" s="73" t="s">
        <v>34</v>
      </c>
      <c r="B77" s="73"/>
      <c r="C77" s="74">
        <f>C3+C20+C34+C60+C64</f>
        <v>568823</v>
      </c>
      <c r="D77" s="73"/>
    </row>
  </sheetData>
  <mergeCells count="1">
    <mergeCell ref="A63:B63"/>
  </mergeCells>
  <pageMargins left="0.7" right="0.7" top="0.75" bottom="0.75" header="0.3" footer="0.3"/>
  <pageSetup paperSize="9" scale="91" orientation="portrait" r:id="rId1"/>
  <rowBreaks count="1" manualBreakCount="1">
    <brk id="3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D77"/>
  <sheetViews>
    <sheetView view="pageBreakPreview" topLeftCell="A55" zoomScale="91" zoomScaleSheetLayoutView="91" workbookViewId="0">
      <selection activeCell="H80" sqref="H80"/>
    </sheetView>
  </sheetViews>
  <sheetFormatPr defaultRowHeight="15"/>
  <cols>
    <col min="2" max="2" width="50.140625" customWidth="1"/>
    <col min="3" max="3" width="15.28515625" customWidth="1"/>
    <col min="4" max="4" width="20.85546875" customWidth="1"/>
  </cols>
  <sheetData>
    <row r="1" spans="1:4" ht="19.5" customHeight="1">
      <c r="A1" s="48" t="s">
        <v>35</v>
      </c>
      <c r="B1" s="48" t="s">
        <v>121</v>
      </c>
      <c r="C1" s="49" t="s">
        <v>77</v>
      </c>
      <c r="D1" s="49" t="s">
        <v>78</v>
      </c>
    </row>
    <row r="2" spans="1:4" ht="13.5" customHeight="1">
      <c r="A2" s="50"/>
      <c r="B2" s="49" t="s">
        <v>0</v>
      </c>
      <c r="C2" s="51"/>
      <c r="D2" s="50"/>
    </row>
    <row r="3" spans="1:4" ht="13.5" customHeight="1">
      <c r="A3" s="52" t="s">
        <v>23</v>
      </c>
      <c r="B3" s="52"/>
      <c r="C3" s="53">
        <f>C4+C11+C18</f>
        <v>206208</v>
      </c>
      <c r="D3" s="52"/>
    </row>
    <row r="4" spans="1:4" ht="12.75" customHeight="1">
      <c r="A4" s="54" t="s">
        <v>1</v>
      </c>
      <c r="B4" s="54"/>
      <c r="C4" s="55">
        <f>C5+C6+C7+C8+C9+C10</f>
        <v>48052</v>
      </c>
      <c r="D4" s="54"/>
    </row>
    <row r="5" spans="1:4" ht="12.75" customHeight="1">
      <c r="A5" s="56">
        <v>531111</v>
      </c>
      <c r="B5" s="56" t="s">
        <v>37</v>
      </c>
      <c r="C5" s="57">
        <v>26187</v>
      </c>
      <c r="D5" s="56"/>
    </row>
    <row r="6" spans="1:4" ht="12.75" customHeight="1">
      <c r="A6" s="58">
        <v>531121</v>
      </c>
      <c r="B6" s="56" t="s">
        <v>2</v>
      </c>
      <c r="C6" s="57"/>
      <c r="D6" s="56"/>
    </row>
    <row r="7" spans="1:4" ht="14.25" customHeight="1">
      <c r="A7" s="59">
        <v>531131</v>
      </c>
      <c r="B7" s="59" t="s">
        <v>38</v>
      </c>
      <c r="C7" s="60"/>
      <c r="D7" s="59"/>
    </row>
    <row r="8" spans="1:4" ht="14.25" customHeight="1">
      <c r="A8" s="59">
        <v>531141</v>
      </c>
      <c r="B8" s="59" t="s">
        <v>39</v>
      </c>
      <c r="C8" s="60"/>
      <c r="D8" s="59"/>
    </row>
    <row r="9" spans="1:4" ht="14.25" customHeight="1">
      <c r="A9" s="59">
        <v>531151</v>
      </c>
      <c r="B9" s="59" t="s">
        <v>40</v>
      </c>
      <c r="C9" s="60"/>
      <c r="D9" s="59"/>
    </row>
    <row r="10" spans="1:4" ht="14.25" customHeight="1">
      <c r="A10" s="59">
        <v>531161</v>
      </c>
      <c r="B10" s="59" t="s">
        <v>3</v>
      </c>
      <c r="C10" s="60">
        <v>21865</v>
      </c>
      <c r="D10" s="59" t="s">
        <v>122</v>
      </c>
    </row>
    <row r="11" spans="1:4" s="34" customFormat="1">
      <c r="A11" s="48" t="s">
        <v>4</v>
      </c>
      <c r="B11" s="48"/>
      <c r="C11" s="61">
        <f>C12+C13+C14+C15+C16+C17</f>
        <v>158156</v>
      </c>
      <c r="D11" s="48"/>
    </row>
    <row r="12" spans="1:4">
      <c r="A12" s="59">
        <v>531211</v>
      </c>
      <c r="B12" s="59" t="s">
        <v>41</v>
      </c>
      <c r="C12" s="60"/>
      <c r="D12" s="59"/>
    </row>
    <row r="13" spans="1:4" ht="14.25" customHeight="1">
      <c r="A13" s="56">
        <v>531221</v>
      </c>
      <c r="B13" s="59" t="s">
        <v>42</v>
      </c>
      <c r="C13" s="60">
        <v>33134</v>
      </c>
      <c r="D13" s="59"/>
    </row>
    <row r="14" spans="1:4">
      <c r="A14" s="59">
        <v>531231</v>
      </c>
      <c r="B14" s="59" t="s">
        <v>5</v>
      </c>
      <c r="C14" s="60"/>
      <c r="D14" s="59"/>
    </row>
    <row r="15" spans="1:4">
      <c r="A15" s="59">
        <v>531241</v>
      </c>
      <c r="B15" s="59" t="s">
        <v>6</v>
      </c>
      <c r="C15" s="60"/>
      <c r="D15" s="59"/>
    </row>
    <row r="16" spans="1:4">
      <c r="A16" s="59">
        <v>531251</v>
      </c>
      <c r="B16" s="59" t="s">
        <v>43</v>
      </c>
      <c r="C16" s="60"/>
      <c r="D16" s="59"/>
    </row>
    <row r="17" spans="1:4">
      <c r="A17" s="59">
        <v>531261</v>
      </c>
      <c r="B17" s="59" t="s">
        <v>90</v>
      </c>
      <c r="C17" s="60">
        <v>125022</v>
      </c>
      <c r="D17" s="59" t="s">
        <v>124</v>
      </c>
    </row>
    <row r="18" spans="1:4" s="34" customFormat="1">
      <c r="A18" s="48" t="s">
        <v>20</v>
      </c>
      <c r="B18" s="48"/>
      <c r="C18" s="61">
        <f>C19</f>
        <v>0</v>
      </c>
      <c r="D18" s="48"/>
    </row>
    <row r="19" spans="1:4" ht="14.25" customHeight="1">
      <c r="A19" s="56">
        <v>53131</v>
      </c>
      <c r="B19" s="59" t="s">
        <v>21</v>
      </c>
      <c r="C19" s="60"/>
      <c r="D19" s="59"/>
    </row>
    <row r="20" spans="1:4" ht="13.5" customHeight="1">
      <c r="A20" s="62" t="s">
        <v>24</v>
      </c>
      <c r="B20" s="62"/>
      <c r="C20" s="63">
        <f>C21+C30</f>
        <v>133692</v>
      </c>
      <c r="D20" s="62"/>
    </row>
    <row r="21" spans="1:4">
      <c r="A21" s="48" t="s">
        <v>22</v>
      </c>
      <c r="B21" s="48"/>
      <c r="C21" s="61">
        <f>C22+C23+C24+C25+C26+C27+C28+C29</f>
        <v>106241</v>
      </c>
      <c r="D21" s="48"/>
    </row>
    <row r="22" spans="1:4">
      <c r="A22" s="59">
        <v>532111</v>
      </c>
      <c r="B22" s="59" t="s">
        <v>45</v>
      </c>
      <c r="C22" s="60"/>
      <c r="D22" s="59"/>
    </row>
    <row r="23" spans="1:4">
      <c r="A23" s="59">
        <v>532121</v>
      </c>
      <c r="B23" s="59" t="s">
        <v>46</v>
      </c>
      <c r="C23" s="60"/>
      <c r="D23" s="59"/>
    </row>
    <row r="24" spans="1:4">
      <c r="A24" s="59">
        <v>532131</v>
      </c>
      <c r="B24" s="59" t="s">
        <v>47</v>
      </c>
      <c r="C24" s="60"/>
      <c r="D24" s="59"/>
    </row>
    <row r="25" spans="1:4">
      <c r="A25" s="59">
        <v>532141</v>
      </c>
      <c r="B25" s="59" t="s">
        <v>48</v>
      </c>
      <c r="C25" s="60">
        <v>106241</v>
      </c>
      <c r="D25" s="59" t="s">
        <v>123</v>
      </c>
    </row>
    <row r="26" spans="1:4">
      <c r="A26" s="59">
        <v>532151</v>
      </c>
      <c r="B26" s="59" t="s">
        <v>49</v>
      </c>
      <c r="C26" s="60"/>
      <c r="D26" s="59"/>
    </row>
    <row r="27" spans="1:4">
      <c r="A27" s="59">
        <v>532161</v>
      </c>
      <c r="B27" s="59" t="s">
        <v>50</v>
      </c>
      <c r="C27" s="60"/>
      <c r="D27" s="59"/>
    </row>
    <row r="28" spans="1:4">
      <c r="A28" s="59">
        <v>532171</v>
      </c>
      <c r="B28" s="59" t="s">
        <v>51</v>
      </c>
      <c r="C28" s="60"/>
      <c r="D28" s="59"/>
    </row>
    <row r="29" spans="1:4">
      <c r="A29" s="59">
        <v>532181</v>
      </c>
      <c r="B29" s="59" t="s">
        <v>52</v>
      </c>
      <c r="C29" s="60"/>
      <c r="D29" s="59"/>
    </row>
    <row r="30" spans="1:4">
      <c r="A30" s="48" t="s">
        <v>25</v>
      </c>
      <c r="B30" s="48"/>
      <c r="C30" s="61">
        <f>C31+C32+C33</f>
        <v>27451</v>
      </c>
      <c r="D30" s="48"/>
    </row>
    <row r="31" spans="1:4">
      <c r="A31" s="59">
        <v>532211</v>
      </c>
      <c r="B31" s="59" t="s">
        <v>53</v>
      </c>
      <c r="C31" s="60">
        <v>27451</v>
      </c>
      <c r="D31" s="59"/>
    </row>
    <row r="32" spans="1:4">
      <c r="A32" s="59">
        <v>532221</v>
      </c>
      <c r="B32" s="59" t="s">
        <v>7</v>
      </c>
      <c r="C32" s="60"/>
      <c r="D32" s="59"/>
    </row>
    <row r="33" spans="1:4">
      <c r="A33" s="59">
        <v>532231</v>
      </c>
      <c r="B33" s="59" t="s">
        <v>54</v>
      </c>
      <c r="C33" s="60"/>
      <c r="D33" s="59"/>
    </row>
    <row r="34" spans="1:4">
      <c r="A34" s="52" t="s">
        <v>8</v>
      </c>
      <c r="B34" s="52"/>
      <c r="C34" s="53">
        <f>C35+C40+C42+C44+C46+C48+C50</f>
        <v>125276</v>
      </c>
      <c r="D34" s="52"/>
    </row>
    <row r="35" spans="1:4">
      <c r="A35" s="48" t="s">
        <v>55</v>
      </c>
      <c r="B35" s="48"/>
      <c r="C35" s="61">
        <f>C36+C37+C38+C39</f>
        <v>54326</v>
      </c>
      <c r="D35" s="48"/>
    </row>
    <row r="36" spans="1:4">
      <c r="A36" s="59">
        <v>533111</v>
      </c>
      <c r="B36" s="59" t="s">
        <v>9</v>
      </c>
      <c r="C36" s="60">
        <v>16253</v>
      </c>
      <c r="D36" s="59"/>
    </row>
    <row r="37" spans="1:4">
      <c r="A37" s="59">
        <v>533121</v>
      </c>
      <c r="B37" s="59" t="s">
        <v>10</v>
      </c>
      <c r="C37" s="60">
        <v>28110</v>
      </c>
      <c r="D37" s="59"/>
    </row>
    <row r="38" spans="1:4">
      <c r="A38" s="59">
        <v>533131</v>
      </c>
      <c r="B38" s="59" t="s">
        <v>11</v>
      </c>
      <c r="C38" s="60">
        <v>9963</v>
      </c>
      <c r="D38" s="59"/>
    </row>
    <row r="39" spans="1:4">
      <c r="A39" s="59">
        <v>533141</v>
      </c>
      <c r="B39" s="59" t="s">
        <v>56</v>
      </c>
      <c r="C39" s="60"/>
      <c r="D39" s="59"/>
    </row>
    <row r="40" spans="1:4">
      <c r="A40" s="48" t="s">
        <v>12</v>
      </c>
      <c r="B40" s="48"/>
      <c r="C40" s="61">
        <f>C41</f>
        <v>0</v>
      </c>
      <c r="D40" s="48"/>
    </row>
    <row r="41" spans="1:4">
      <c r="A41" s="59">
        <v>53321</v>
      </c>
      <c r="B41" s="59" t="s">
        <v>13</v>
      </c>
      <c r="C41" s="60"/>
      <c r="D41" s="59"/>
    </row>
    <row r="42" spans="1:4">
      <c r="A42" s="64" t="s">
        <v>14</v>
      </c>
      <c r="B42" s="64"/>
      <c r="C42" s="65">
        <f>C43</f>
        <v>0</v>
      </c>
      <c r="D42" s="64"/>
    </row>
    <row r="43" spans="1:4" s="31" customFormat="1">
      <c r="A43" s="66">
        <v>533311</v>
      </c>
      <c r="B43" s="66" t="s">
        <v>57</v>
      </c>
      <c r="C43" s="67"/>
      <c r="D43" s="66"/>
    </row>
    <row r="44" spans="1:4">
      <c r="A44" s="68" t="s">
        <v>15</v>
      </c>
      <c r="B44" s="68"/>
      <c r="C44" s="65">
        <f>C45</f>
        <v>50000</v>
      </c>
      <c r="D44" s="68"/>
    </row>
    <row r="45" spans="1:4" s="31" customFormat="1">
      <c r="A45" s="69">
        <v>53341</v>
      </c>
      <c r="B45" s="69" t="s">
        <v>58</v>
      </c>
      <c r="C45" s="67">
        <v>50000</v>
      </c>
      <c r="D45" s="69"/>
    </row>
    <row r="46" spans="1:4">
      <c r="A46" s="70" t="s">
        <v>26</v>
      </c>
      <c r="B46" s="70"/>
      <c r="C46" s="61">
        <f>C47</f>
        <v>0</v>
      </c>
      <c r="D46" s="70"/>
    </row>
    <row r="47" spans="1:4" s="31" customFormat="1">
      <c r="A47" s="58">
        <v>53351</v>
      </c>
      <c r="B47" s="58" t="s">
        <v>59</v>
      </c>
      <c r="C47" s="60"/>
      <c r="D47" s="58"/>
    </row>
    <row r="48" spans="1:4">
      <c r="A48" s="70" t="s">
        <v>16</v>
      </c>
      <c r="B48" s="70"/>
      <c r="C48" s="61">
        <f>C49</f>
        <v>0</v>
      </c>
      <c r="D48" s="70"/>
    </row>
    <row r="49" spans="1:4" s="31" customFormat="1">
      <c r="A49" s="58">
        <v>53361</v>
      </c>
      <c r="B49" s="58" t="s">
        <v>60</v>
      </c>
      <c r="C49" s="60"/>
      <c r="D49" s="58"/>
    </row>
    <row r="50" spans="1:4">
      <c r="A50" s="70" t="s">
        <v>27</v>
      </c>
      <c r="B50" s="70"/>
      <c r="C50" s="61">
        <f>C51+C52+C53+C54+C55+C56+C57+C58+C59</f>
        <v>20950</v>
      </c>
      <c r="D50" s="70"/>
    </row>
    <row r="51" spans="1:4">
      <c r="A51" s="59">
        <v>533711</v>
      </c>
      <c r="B51" s="59" t="s">
        <v>61</v>
      </c>
      <c r="C51" s="60"/>
      <c r="D51" s="59"/>
    </row>
    <row r="52" spans="1:4">
      <c r="A52" s="59">
        <v>533721</v>
      </c>
      <c r="B52" s="59" t="s">
        <v>18</v>
      </c>
      <c r="C52" s="60"/>
      <c r="D52" s="59"/>
    </row>
    <row r="53" spans="1:4">
      <c r="A53" s="59">
        <v>533731</v>
      </c>
      <c r="B53" s="59" t="s">
        <v>62</v>
      </c>
      <c r="C53" s="60"/>
      <c r="D53" s="59"/>
    </row>
    <row r="54" spans="1:4">
      <c r="A54" s="59">
        <v>533741</v>
      </c>
      <c r="B54" s="59" t="s">
        <v>63</v>
      </c>
      <c r="C54" s="60"/>
      <c r="D54" s="59"/>
    </row>
    <row r="55" spans="1:4">
      <c r="A55" s="59">
        <v>533751</v>
      </c>
      <c r="B55" s="59" t="s">
        <v>64</v>
      </c>
      <c r="C55" s="60"/>
      <c r="D55" s="59"/>
    </row>
    <row r="56" spans="1:4">
      <c r="A56" s="59">
        <v>533761</v>
      </c>
      <c r="B56" s="59" t="s">
        <v>65</v>
      </c>
      <c r="C56" s="60">
        <v>3114</v>
      </c>
      <c r="D56" s="59"/>
    </row>
    <row r="57" spans="1:4">
      <c r="A57" s="59">
        <v>533771</v>
      </c>
      <c r="B57" s="59" t="s">
        <v>66</v>
      </c>
      <c r="C57" s="60"/>
      <c r="D57" s="59"/>
    </row>
    <row r="58" spans="1:4">
      <c r="A58" s="59">
        <v>533781</v>
      </c>
      <c r="B58" s="59" t="s">
        <v>67</v>
      </c>
      <c r="C58" s="60"/>
      <c r="D58" s="59"/>
    </row>
    <row r="59" spans="1:4">
      <c r="A59" s="59">
        <v>533791</v>
      </c>
      <c r="B59" s="59" t="s">
        <v>68</v>
      </c>
      <c r="C59" s="60">
        <v>17836</v>
      </c>
      <c r="D59" s="59" t="s">
        <v>117</v>
      </c>
    </row>
    <row r="60" spans="1:4">
      <c r="A60" s="52" t="s">
        <v>17</v>
      </c>
      <c r="B60" s="52"/>
      <c r="C60" s="53">
        <f>C61</f>
        <v>0</v>
      </c>
      <c r="D60" s="52"/>
    </row>
    <row r="61" spans="1:4">
      <c r="A61" s="68" t="s">
        <v>28</v>
      </c>
      <c r="B61" s="68"/>
      <c r="C61" s="61">
        <f>C62</f>
        <v>0</v>
      </c>
      <c r="D61" s="70"/>
    </row>
    <row r="62" spans="1:4">
      <c r="A62" s="59">
        <v>534111</v>
      </c>
      <c r="B62" s="59" t="s">
        <v>69</v>
      </c>
      <c r="C62" s="60"/>
      <c r="D62" s="59"/>
    </row>
    <row r="63" spans="1:4">
      <c r="A63" s="90" t="s">
        <v>36</v>
      </c>
      <c r="B63" s="91"/>
      <c r="C63" s="71">
        <f>C3+C20+C34+C60</f>
        <v>465176</v>
      </c>
      <c r="D63" s="72"/>
    </row>
    <row r="64" spans="1:4">
      <c r="A64" s="52" t="s">
        <v>29</v>
      </c>
      <c r="B64" s="52"/>
      <c r="C64" s="53">
        <f>C69+C68+C67+C66+C65</f>
        <v>125597.52</v>
      </c>
      <c r="D64" s="52"/>
    </row>
    <row r="65" spans="1:4">
      <c r="A65" s="48" t="s">
        <v>30</v>
      </c>
      <c r="B65" s="48"/>
      <c r="C65" s="61">
        <f>C63*0.27</f>
        <v>125597.52</v>
      </c>
      <c r="D65" s="48"/>
    </row>
    <row r="66" spans="1:4">
      <c r="A66" s="48" t="s">
        <v>31</v>
      </c>
      <c r="B66" s="48"/>
      <c r="C66" s="61"/>
      <c r="D66" s="48"/>
    </row>
    <row r="67" spans="1:4">
      <c r="A67" s="64" t="s">
        <v>32</v>
      </c>
      <c r="B67" s="64"/>
      <c r="C67" s="65"/>
      <c r="D67" s="64"/>
    </row>
    <row r="68" spans="1:4">
      <c r="A68" s="68" t="s">
        <v>33</v>
      </c>
      <c r="B68" s="68"/>
      <c r="C68" s="65"/>
      <c r="D68" s="68"/>
    </row>
    <row r="69" spans="1:4">
      <c r="A69" s="70" t="s">
        <v>19</v>
      </c>
      <c r="B69" s="70"/>
      <c r="C69" s="61">
        <f>C70+C71+C72+C73+C74+C75+C76</f>
        <v>0</v>
      </c>
      <c r="D69" s="70"/>
    </row>
    <row r="70" spans="1:4">
      <c r="A70" s="59">
        <v>535511</v>
      </c>
      <c r="B70" s="59" t="s">
        <v>70</v>
      </c>
      <c r="C70" s="60"/>
      <c r="D70" s="59"/>
    </row>
    <row r="71" spans="1:4">
      <c r="A71" s="59">
        <v>535521</v>
      </c>
      <c r="B71" s="59" t="s">
        <v>73</v>
      </c>
      <c r="C71" s="60"/>
      <c r="D71" s="59"/>
    </row>
    <row r="72" spans="1:4">
      <c r="A72" s="59">
        <v>535531</v>
      </c>
      <c r="B72" s="59" t="s">
        <v>71</v>
      </c>
      <c r="C72" s="60"/>
      <c r="D72" s="59"/>
    </row>
    <row r="73" spans="1:4">
      <c r="A73" s="59">
        <v>535541</v>
      </c>
      <c r="B73" s="59" t="s">
        <v>72</v>
      </c>
      <c r="C73" s="60"/>
      <c r="D73" s="59"/>
    </row>
    <row r="74" spans="1:4">
      <c r="A74" s="59">
        <v>535551</v>
      </c>
      <c r="B74" s="59" t="s">
        <v>74</v>
      </c>
      <c r="C74" s="60"/>
      <c r="D74" s="59"/>
    </row>
    <row r="75" spans="1:4">
      <c r="A75" s="59">
        <v>535561</v>
      </c>
      <c r="B75" s="59" t="s">
        <v>75</v>
      </c>
      <c r="C75" s="60"/>
      <c r="D75" s="59"/>
    </row>
    <row r="76" spans="1:4">
      <c r="A76" s="59">
        <v>535571</v>
      </c>
      <c r="B76" s="59" t="s">
        <v>76</v>
      </c>
      <c r="C76" s="60"/>
      <c r="D76" s="59"/>
    </row>
    <row r="77" spans="1:4">
      <c r="A77" s="73" t="s">
        <v>34</v>
      </c>
      <c r="B77" s="73"/>
      <c r="C77" s="74">
        <f>C3+C20+C34+C60+C64</f>
        <v>590773.52</v>
      </c>
      <c r="D77" s="73"/>
    </row>
  </sheetData>
  <mergeCells count="1">
    <mergeCell ref="A63:B63"/>
  </mergeCells>
  <pageMargins left="0.7" right="0.7" top="0.75" bottom="0.75" header="0.3" footer="0.3"/>
  <pageSetup paperSize="9" scale="91" orientation="portrait" r:id="rId1"/>
  <rowBreaks count="1" manualBreakCount="1">
    <brk id="3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D77"/>
  <sheetViews>
    <sheetView view="pageBreakPreview" topLeftCell="A64" zoomScale="98" zoomScaleSheetLayoutView="98" workbookViewId="0">
      <selection activeCell="L81" sqref="L81"/>
    </sheetView>
  </sheetViews>
  <sheetFormatPr defaultRowHeight="15"/>
  <cols>
    <col min="2" max="2" width="50.140625" customWidth="1"/>
    <col min="3" max="3" width="15.28515625" customWidth="1"/>
    <col min="4" max="4" width="20.85546875" customWidth="1"/>
  </cols>
  <sheetData>
    <row r="1" spans="1:4" ht="19.5" customHeight="1">
      <c r="A1" s="48" t="s">
        <v>35</v>
      </c>
      <c r="B1" s="48" t="s">
        <v>125</v>
      </c>
      <c r="C1" s="49" t="s">
        <v>77</v>
      </c>
      <c r="D1" s="49" t="s">
        <v>78</v>
      </c>
    </row>
    <row r="2" spans="1:4" ht="13.5" customHeight="1">
      <c r="A2" s="50"/>
      <c r="B2" s="49" t="s">
        <v>0</v>
      </c>
      <c r="C2" s="51"/>
      <c r="D2" s="50"/>
    </row>
    <row r="3" spans="1:4" ht="13.5" customHeight="1">
      <c r="A3" s="52" t="s">
        <v>23</v>
      </c>
      <c r="B3" s="52"/>
      <c r="C3" s="53">
        <f>C4+C11+C18</f>
        <v>0</v>
      </c>
      <c r="D3" s="52"/>
    </row>
    <row r="4" spans="1:4" ht="12.75" customHeight="1">
      <c r="A4" s="54" t="s">
        <v>1</v>
      </c>
      <c r="B4" s="54"/>
      <c r="C4" s="55">
        <f>C5+C6+C7+C8+C9+C10</f>
        <v>0</v>
      </c>
      <c r="D4" s="54"/>
    </row>
    <row r="5" spans="1:4" ht="12.75" customHeight="1">
      <c r="A5" s="56">
        <v>531111</v>
      </c>
      <c r="B5" s="56" t="s">
        <v>37</v>
      </c>
      <c r="C5" s="57"/>
      <c r="D5" s="56"/>
    </row>
    <row r="6" spans="1:4" ht="12.75" customHeight="1">
      <c r="A6" s="58">
        <v>531121</v>
      </c>
      <c r="B6" s="56" t="s">
        <v>2</v>
      </c>
      <c r="C6" s="57"/>
      <c r="D6" s="56"/>
    </row>
    <row r="7" spans="1:4" ht="14.25" customHeight="1">
      <c r="A7" s="59">
        <v>531131</v>
      </c>
      <c r="B7" s="59" t="s">
        <v>38</v>
      </c>
      <c r="C7" s="60"/>
      <c r="D7" s="59"/>
    </row>
    <row r="8" spans="1:4" ht="14.25" customHeight="1">
      <c r="A8" s="59">
        <v>531141</v>
      </c>
      <c r="B8" s="59" t="s">
        <v>39</v>
      </c>
      <c r="C8" s="60"/>
      <c r="D8" s="59"/>
    </row>
    <row r="9" spans="1:4" ht="14.25" customHeight="1">
      <c r="A9" s="59">
        <v>531151</v>
      </c>
      <c r="B9" s="59" t="s">
        <v>40</v>
      </c>
      <c r="C9" s="60"/>
      <c r="D9" s="59"/>
    </row>
    <row r="10" spans="1:4" ht="14.25" customHeight="1">
      <c r="A10" s="59">
        <v>531161</v>
      </c>
      <c r="B10" s="59" t="s">
        <v>3</v>
      </c>
      <c r="C10" s="60"/>
      <c r="D10" s="59"/>
    </row>
    <row r="11" spans="1:4" s="34" customFormat="1">
      <c r="A11" s="48" t="s">
        <v>4</v>
      </c>
      <c r="B11" s="48"/>
      <c r="C11" s="61">
        <f>C12+C13+C14+C15+C16+C17</f>
        <v>0</v>
      </c>
      <c r="D11" s="48"/>
    </row>
    <row r="12" spans="1:4">
      <c r="A12" s="59">
        <v>531211</v>
      </c>
      <c r="B12" s="59" t="s">
        <v>41</v>
      </c>
      <c r="C12" s="60"/>
      <c r="D12" s="59"/>
    </row>
    <row r="13" spans="1:4" ht="14.25" customHeight="1">
      <c r="A13" s="56">
        <v>531221</v>
      </c>
      <c r="B13" s="59" t="s">
        <v>42</v>
      </c>
      <c r="C13" s="60"/>
      <c r="D13" s="59"/>
    </row>
    <row r="14" spans="1:4">
      <c r="A14" s="59">
        <v>531231</v>
      </c>
      <c r="B14" s="59" t="s">
        <v>5</v>
      </c>
      <c r="C14" s="60"/>
      <c r="D14" s="59"/>
    </row>
    <row r="15" spans="1:4">
      <c r="A15" s="59">
        <v>531241</v>
      </c>
      <c r="B15" s="59" t="s">
        <v>6</v>
      </c>
      <c r="C15" s="60"/>
      <c r="D15" s="59"/>
    </row>
    <row r="16" spans="1:4">
      <c r="A16" s="59">
        <v>531251</v>
      </c>
      <c r="B16" s="59" t="s">
        <v>43</v>
      </c>
      <c r="C16" s="60"/>
      <c r="D16" s="59"/>
    </row>
    <row r="17" spans="1:4">
      <c r="A17" s="59">
        <v>531261</v>
      </c>
      <c r="B17" s="59" t="s">
        <v>90</v>
      </c>
      <c r="C17" s="60"/>
      <c r="D17" s="59"/>
    </row>
    <row r="18" spans="1:4" s="34" customFormat="1">
      <c r="A18" s="48" t="s">
        <v>20</v>
      </c>
      <c r="B18" s="48"/>
      <c r="C18" s="61">
        <f>C19</f>
        <v>0</v>
      </c>
      <c r="D18" s="48"/>
    </row>
    <row r="19" spans="1:4" ht="14.25" customHeight="1">
      <c r="A19" s="56">
        <v>53131</v>
      </c>
      <c r="B19" s="59" t="s">
        <v>21</v>
      </c>
      <c r="C19" s="60"/>
      <c r="D19" s="59"/>
    </row>
    <row r="20" spans="1:4" ht="13.5" customHeight="1">
      <c r="A20" s="62" t="s">
        <v>24</v>
      </c>
      <c r="B20" s="62"/>
      <c r="C20" s="63">
        <f>C21+C30</f>
        <v>0</v>
      </c>
      <c r="D20" s="62"/>
    </row>
    <row r="21" spans="1:4">
      <c r="A21" s="48" t="s">
        <v>22</v>
      </c>
      <c r="B21" s="48"/>
      <c r="C21" s="61">
        <f>C22+C23+C24+C25+C26+C27+C28+C29</f>
        <v>0</v>
      </c>
      <c r="D21" s="48"/>
    </row>
    <row r="22" spans="1:4">
      <c r="A22" s="59">
        <v>532111</v>
      </c>
      <c r="B22" s="59" t="s">
        <v>45</v>
      </c>
      <c r="C22" s="60"/>
      <c r="D22" s="59"/>
    </row>
    <row r="23" spans="1:4">
      <c r="A23" s="59">
        <v>532121</v>
      </c>
      <c r="B23" s="59" t="s">
        <v>46</v>
      </c>
      <c r="C23" s="60"/>
      <c r="D23" s="59"/>
    </row>
    <row r="24" spans="1:4">
      <c r="A24" s="59">
        <v>532131</v>
      </c>
      <c r="B24" s="59" t="s">
        <v>47</v>
      </c>
      <c r="C24" s="60"/>
      <c r="D24" s="59"/>
    </row>
    <row r="25" spans="1:4">
      <c r="A25" s="59">
        <v>532141</v>
      </c>
      <c r="B25" s="59" t="s">
        <v>48</v>
      </c>
      <c r="C25" s="60"/>
      <c r="D25" s="59"/>
    </row>
    <row r="26" spans="1:4">
      <c r="A26" s="59">
        <v>532151</v>
      </c>
      <c r="B26" s="59" t="s">
        <v>49</v>
      </c>
      <c r="C26" s="60"/>
      <c r="D26" s="59"/>
    </row>
    <row r="27" spans="1:4">
      <c r="A27" s="59">
        <v>532161</v>
      </c>
      <c r="B27" s="59" t="s">
        <v>50</v>
      </c>
      <c r="C27" s="60"/>
      <c r="D27" s="59"/>
    </row>
    <row r="28" spans="1:4">
      <c r="A28" s="59">
        <v>532171</v>
      </c>
      <c r="B28" s="59" t="s">
        <v>51</v>
      </c>
      <c r="C28" s="60"/>
      <c r="D28" s="59"/>
    </row>
    <row r="29" spans="1:4">
      <c r="A29" s="59">
        <v>532181</v>
      </c>
      <c r="B29" s="59" t="s">
        <v>52</v>
      </c>
      <c r="C29" s="60"/>
      <c r="D29" s="59"/>
    </row>
    <row r="30" spans="1:4">
      <c r="A30" s="48" t="s">
        <v>25</v>
      </c>
      <c r="B30" s="48"/>
      <c r="C30" s="61">
        <f>C31+C32+C33</f>
        <v>0</v>
      </c>
      <c r="D30" s="48"/>
    </row>
    <row r="31" spans="1:4">
      <c r="A31" s="59">
        <v>532211</v>
      </c>
      <c r="B31" s="59" t="s">
        <v>53</v>
      </c>
      <c r="C31" s="60"/>
      <c r="D31" s="59"/>
    </row>
    <row r="32" spans="1:4">
      <c r="A32" s="59">
        <v>532221</v>
      </c>
      <c r="B32" s="59" t="s">
        <v>7</v>
      </c>
      <c r="C32" s="60"/>
      <c r="D32" s="59"/>
    </row>
    <row r="33" spans="1:4">
      <c r="A33" s="59">
        <v>532231</v>
      </c>
      <c r="B33" s="59" t="s">
        <v>54</v>
      </c>
      <c r="C33" s="60"/>
      <c r="D33" s="59"/>
    </row>
    <row r="34" spans="1:4">
      <c r="A34" s="52" t="s">
        <v>8</v>
      </c>
      <c r="B34" s="52"/>
      <c r="C34" s="53">
        <f>C35+C40+C42+C44+C46+C48+C50</f>
        <v>361304</v>
      </c>
      <c r="D34" s="52"/>
    </row>
    <row r="35" spans="1:4">
      <c r="A35" s="48" t="s">
        <v>55</v>
      </c>
      <c r="B35" s="48"/>
      <c r="C35" s="61">
        <f>C36+C37+C38+C39</f>
        <v>38561</v>
      </c>
      <c r="D35" s="48"/>
    </row>
    <row r="36" spans="1:4">
      <c r="A36" s="59">
        <v>533111</v>
      </c>
      <c r="B36" s="59" t="s">
        <v>9</v>
      </c>
      <c r="C36" s="60">
        <v>38561</v>
      </c>
      <c r="D36" s="59" t="s">
        <v>128</v>
      </c>
    </row>
    <row r="37" spans="1:4">
      <c r="A37" s="59">
        <v>533121</v>
      </c>
      <c r="B37" s="59" t="s">
        <v>10</v>
      </c>
      <c r="C37" s="60"/>
      <c r="D37" s="59"/>
    </row>
    <row r="38" spans="1:4">
      <c r="A38" s="59">
        <v>533131</v>
      </c>
      <c r="B38" s="59" t="s">
        <v>11</v>
      </c>
      <c r="C38" s="60"/>
      <c r="D38" s="59"/>
    </row>
    <row r="39" spans="1:4">
      <c r="A39" s="59">
        <v>533141</v>
      </c>
      <c r="B39" s="59" t="s">
        <v>56</v>
      </c>
      <c r="C39" s="60"/>
      <c r="D39" s="59"/>
    </row>
    <row r="40" spans="1:4">
      <c r="A40" s="48" t="s">
        <v>12</v>
      </c>
      <c r="B40" s="48"/>
      <c r="C40" s="61">
        <f>C41</f>
        <v>0</v>
      </c>
      <c r="D40" s="48"/>
    </row>
    <row r="41" spans="1:4">
      <c r="A41" s="59">
        <v>53321</v>
      </c>
      <c r="B41" s="59" t="s">
        <v>13</v>
      </c>
      <c r="C41" s="60"/>
      <c r="D41" s="59"/>
    </row>
    <row r="42" spans="1:4">
      <c r="A42" s="64" t="s">
        <v>14</v>
      </c>
      <c r="B42" s="64"/>
      <c r="C42" s="65">
        <f>C43</f>
        <v>238110</v>
      </c>
      <c r="D42" s="64"/>
    </row>
    <row r="43" spans="1:4" s="31" customFormat="1">
      <c r="A43" s="66">
        <v>533311</v>
      </c>
      <c r="B43" s="66" t="s">
        <v>57</v>
      </c>
      <c r="C43" s="67">
        <v>238110</v>
      </c>
      <c r="D43" s="66" t="s">
        <v>126</v>
      </c>
    </row>
    <row r="44" spans="1:4">
      <c r="A44" s="68" t="s">
        <v>15</v>
      </c>
      <c r="B44" s="68"/>
      <c r="C44" s="65">
        <f>C45</f>
        <v>0</v>
      </c>
      <c r="D44" s="68"/>
    </row>
    <row r="45" spans="1:4" s="31" customFormat="1">
      <c r="A45" s="69">
        <v>53341</v>
      </c>
      <c r="B45" s="69" t="s">
        <v>58</v>
      </c>
      <c r="C45" s="67"/>
      <c r="D45" s="69"/>
    </row>
    <row r="46" spans="1:4">
      <c r="A46" s="70" t="s">
        <v>26</v>
      </c>
      <c r="B46" s="70"/>
      <c r="C46" s="61">
        <f>C47</f>
        <v>0</v>
      </c>
      <c r="D46" s="70"/>
    </row>
    <row r="47" spans="1:4" s="31" customFormat="1">
      <c r="A47" s="58">
        <v>53351</v>
      </c>
      <c r="B47" s="58" t="s">
        <v>59</v>
      </c>
      <c r="C47" s="60"/>
      <c r="D47" s="58"/>
    </row>
    <row r="48" spans="1:4">
      <c r="A48" s="70" t="s">
        <v>16</v>
      </c>
      <c r="B48" s="70"/>
      <c r="C48" s="61">
        <f>C49</f>
        <v>0</v>
      </c>
      <c r="D48" s="70"/>
    </row>
    <row r="49" spans="1:4" s="31" customFormat="1">
      <c r="A49" s="58">
        <v>53361</v>
      </c>
      <c r="B49" s="58" t="s">
        <v>60</v>
      </c>
      <c r="C49" s="60"/>
      <c r="D49" s="58"/>
    </row>
    <row r="50" spans="1:4">
      <c r="A50" s="70" t="s">
        <v>27</v>
      </c>
      <c r="B50" s="70"/>
      <c r="C50" s="61">
        <f>C51+C52+C53+C54+C55+C56+C57+C58+C59</f>
        <v>84633</v>
      </c>
      <c r="D50" s="70"/>
    </row>
    <row r="51" spans="1:4">
      <c r="A51" s="59">
        <v>533711</v>
      </c>
      <c r="B51" s="59" t="s">
        <v>61</v>
      </c>
      <c r="C51" s="60"/>
      <c r="D51" s="59"/>
    </row>
    <row r="52" spans="1:4">
      <c r="A52" s="59">
        <v>533721</v>
      </c>
      <c r="B52" s="59" t="s">
        <v>18</v>
      </c>
      <c r="C52" s="60">
        <v>84633</v>
      </c>
      <c r="D52" s="59" t="s">
        <v>127</v>
      </c>
    </row>
    <row r="53" spans="1:4">
      <c r="A53" s="59">
        <v>533731</v>
      </c>
      <c r="B53" s="59" t="s">
        <v>62</v>
      </c>
      <c r="C53" s="60"/>
      <c r="D53" s="59"/>
    </row>
    <row r="54" spans="1:4">
      <c r="A54" s="59">
        <v>533741</v>
      </c>
      <c r="B54" s="59" t="s">
        <v>63</v>
      </c>
      <c r="C54" s="60"/>
      <c r="D54" s="59"/>
    </row>
    <row r="55" spans="1:4">
      <c r="A55" s="59">
        <v>533751</v>
      </c>
      <c r="B55" s="59" t="s">
        <v>64</v>
      </c>
      <c r="C55" s="60"/>
      <c r="D55" s="59"/>
    </row>
    <row r="56" spans="1:4">
      <c r="A56" s="59">
        <v>533761</v>
      </c>
      <c r="B56" s="59" t="s">
        <v>65</v>
      </c>
      <c r="C56" s="60"/>
      <c r="D56" s="59"/>
    </row>
    <row r="57" spans="1:4">
      <c r="A57" s="59">
        <v>533771</v>
      </c>
      <c r="B57" s="59" t="s">
        <v>66</v>
      </c>
      <c r="C57" s="60"/>
      <c r="D57" s="59"/>
    </row>
    <row r="58" spans="1:4">
      <c r="A58" s="59">
        <v>533781</v>
      </c>
      <c r="B58" s="59" t="s">
        <v>67</v>
      </c>
      <c r="C58" s="60"/>
      <c r="D58" s="59"/>
    </row>
    <row r="59" spans="1:4">
      <c r="A59" s="59">
        <v>533791</v>
      </c>
      <c r="B59" s="59" t="s">
        <v>68</v>
      </c>
      <c r="C59" s="60"/>
      <c r="D59" s="59"/>
    </row>
    <row r="60" spans="1:4">
      <c r="A60" s="52" t="s">
        <v>17</v>
      </c>
      <c r="B60" s="52"/>
      <c r="C60" s="53">
        <f>C61</f>
        <v>0</v>
      </c>
      <c r="D60" s="52"/>
    </row>
    <row r="61" spans="1:4">
      <c r="A61" s="68" t="s">
        <v>28</v>
      </c>
      <c r="B61" s="68"/>
      <c r="C61" s="61">
        <f>C62</f>
        <v>0</v>
      </c>
      <c r="D61" s="70"/>
    </row>
    <row r="62" spans="1:4">
      <c r="A62" s="59">
        <v>534111</v>
      </c>
      <c r="B62" s="59" t="s">
        <v>69</v>
      </c>
      <c r="C62" s="60"/>
      <c r="D62" s="59"/>
    </row>
    <row r="63" spans="1:4">
      <c r="A63" s="90" t="s">
        <v>36</v>
      </c>
      <c r="B63" s="91"/>
      <c r="C63" s="71">
        <v>156671</v>
      </c>
      <c r="D63" s="72"/>
    </row>
    <row r="64" spans="1:4">
      <c r="A64" s="52" t="s">
        <v>29</v>
      </c>
      <c r="B64" s="52"/>
      <c r="C64" s="53">
        <f>C69+C68+C67+C66+C65</f>
        <v>42301.170000000006</v>
      </c>
      <c r="D64" s="52"/>
    </row>
    <row r="65" spans="1:4">
      <c r="A65" s="48" t="s">
        <v>30</v>
      </c>
      <c r="B65" s="48"/>
      <c r="C65" s="61">
        <f>C63*0.27</f>
        <v>42301.170000000006</v>
      </c>
      <c r="D65" s="48"/>
    </row>
    <row r="66" spans="1:4">
      <c r="A66" s="48" t="s">
        <v>31</v>
      </c>
      <c r="B66" s="48"/>
      <c r="C66" s="61"/>
      <c r="D66" s="48"/>
    </row>
    <row r="67" spans="1:4">
      <c r="A67" s="64" t="s">
        <v>32</v>
      </c>
      <c r="B67" s="64"/>
      <c r="C67" s="65"/>
      <c r="D67" s="64"/>
    </row>
    <row r="68" spans="1:4">
      <c r="A68" s="68" t="s">
        <v>33</v>
      </c>
      <c r="B68" s="68"/>
      <c r="C68" s="65"/>
      <c r="D68" s="68"/>
    </row>
    <row r="69" spans="1:4">
      <c r="A69" s="70" t="s">
        <v>19</v>
      </c>
      <c r="B69" s="70"/>
      <c r="C69" s="61">
        <f>C70+C71+C72+C73+C74+C75+C76</f>
        <v>0</v>
      </c>
      <c r="D69" s="70"/>
    </row>
    <row r="70" spans="1:4">
      <c r="A70" s="59">
        <v>535511</v>
      </c>
      <c r="B70" s="59" t="s">
        <v>70</v>
      </c>
      <c r="C70" s="60"/>
      <c r="D70" s="59"/>
    </row>
    <row r="71" spans="1:4">
      <c r="A71" s="59">
        <v>535521</v>
      </c>
      <c r="B71" s="59" t="s">
        <v>73</v>
      </c>
      <c r="C71" s="60"/>
      <c r="D71" s="59"/>
    </row>
    <row r="72" spans="1:4">
      <c r="A72" s="59">
        <v>535531</v>
      </c>
      <c r="B72" s="59" t="s">
        <v>71</v>
      </c>
      <c r="C72" s="60"/>
      <c r="D72" s="59"/>
    </row>
    <row r="73" spans="1:4">
      <c r="A73" s="59">
        <v>535541</v>
      </c>
      <c r="B73" s="59" t="s">
        <v>72</v>
      </c>
      <c r="C73" s="60"/>
      <c r="D73" s="59"/>
    </row>
    <row r="74" spans="1:4">
      <c r="A74" s="59">
        <v>535551</v>
      </c>
      <c r="B74" s="59" t="s">
        <v>74</v>
      </c>
      <c r="C74" s="60"/>
      <c r="D74" s="59"/>
    </row>
    <row r="75" spans="1:4">
      <c r="A75" s="59">
        <v>535561</v>
      </c>
      <c r="B75" s="59" t="s">
        <v>75</v>
      </c>
      <c r="C75" s="60"/>
      <c r="D75" s="59"/>
    </row>
    <row r="76" spans="1:4">
      <c r="A76" s="59">
        <v>535571</v>
      </c>
      <c r="B76" s="59" t="s">
        <v>76</v>
      </c>
      <c r="C76" s="60"/>
      <c r="D76" s="59"/>
    </row>
    <row r="77" spans="1:4">
      <c r="A77" s="73" t="s">
        <v>34</v>
      </c>
      <c r="B77" s="73"/>
      <c r="C77" s="74">
        <f>C3+C20+C34+C60+C64</f>
        <v>403605.17</v>
      </c>
      <c r="D77" s="73"/>
    </row>
  </sheetData>
  <mergeCells count="1">
    <mergeCell ref="A63:B63"/>
  </mergeCells>
  <pageMargins left="0.7" right="0.7" top="0.75" bottom="0.75" header="0.3" footer="0.3"/>
  <pageSetup paperSize="9" scale="91" orientation="portrait" r:id="rId1"/>
  <rowBreaks count="1" manualBreakCount="1">
    <brk id="3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D77"/>
  <sheetViews>
    <sheetView view="pageBreakPreview" zoomScale="93" zoomScaleSheetLayoutView="93" workbookViewId="0">
      <selection activeCell="J25" sqref="J25"/>
    </sheetView>
  </sheetViews>
  <sheetFormatPr defaultRowHeight="15"/>
  <cols>
    <col min="2" max="2" width="50.140625" customWidth="1"/>
    <col min="3" max="3" width="15.28515625" customWidth="1"/>
    <col min="4" max="4" width="20.85546875" customWidth="1"/>
  </cols>
  <sheetData>
    <row r="1" spans="1:4" ht="19.5" customHeight="1">
      <c r="A1" s="48" t="s">
        <v>35</v>
      </c>
      <c r="B1" s="48" t="s">
        <v>155</v>
      </c>
      <c r="C1" s="49" t="s">
        <v>77</v>
      </c>
      <c r="D1" s="49" t="s">
        <v>78</v>
      </c>
    </row>
    <row r="2" spans="1:4" ht="13.5" customHeight="1">
      <c r="A2" s="50"/>
      <c r="B2" s="49" t="s">
        <v>0</v>
      </c>
      <c r="C2" s="51"/>
      <c r="D2" s="50"/>
    </row>
    <row r="3" spans="1:4" ht="13.5" customHeight="1">
      <c r="A3" s="52" t="s">
        <v>23</v>
      </c>
      <c r="B3" s="52"/>
      <c r="C3" s="53">
        <f>C4+C11+C18</f>
        <v>100000</v>
      </c>
      <c r="D3" s="52"/>
    </row>
    <row r="4" spans="1:4" ht="12.75" customHeight="1">
      <c r="A4" s="54" t="s">
        <v>1</v>
      </c>
      <c r="B4" s="54"/>
      <c r="C4" s="55">
        <f>C5+C6+C7+C8+C9+C10</f>
        <v>0</v>
      </c>
      <c r="D4" s="54"/>
    </row>
    <row r="5" spans="1:4" ht="12.75" customHeight="1">
      <c r="A5" s="56">
        <v>531111</v>
      </c>
      <c r="B5" s="56" t="s">
        <v>37</v>
      </c>
      <c r="C5" s="57"/>
      <c r="D5" s="56"/>
    </row>
    <row r="6" spans="1:4" ht="12.75" customHeight="1">
      <c r="A6" s="58">
        <v>531121</v>
      </c>
      <c r="B6" s="56" t="s">
        <v>2</v>
      </c>
      <c r="C6" s="57"/>
      <c r="D6" s="56"/>
    </row>
    <row r="7" spans="1:4" ht="14.25" customHeight="1">
      <c r="A7" s="59">
        <v>531131</v>
      </c>
      <c r="B7" s="59" t="s">
        <v>38</v>
      </c>
      <c r="C7" s="60"/>
      <c r="D7" s="59"/>
    </row>
    <row r="8" spans="1:4" ht="14.25" customHeight="1">
      <c r="A8" s="59">
        <v>531141</v>
      </c>
      <c r="B8" s="59" t="s">
        <v>39</v>
      </c>
      <c r="C8" s="60"/>
      <c r="D8" s="59"/>
    </row>
    <row r="9" spans="1:4" ht="14.25" customHeight="1">
      <c r="A9" s="59">
        <v>531151</v>
      </c>
      <c r="B9" s="59" t="s">
        <v>40</v>
      </c>
      <c r="C9" s="60"/>
      <c r="D9" s="59"/>
    </row>
    <row r="10" spans="1:4" ht="14.25" customHeight="1">
      <c r="A10" s="59">
        <v>531161</v>
      </c>
      <c r="B10" s="59" t="s">
        <v>3</v>
      </c>
      <c r="C10" s="60"/>
      <c r="D10" s="59"/>
    </row>
    <row r="11" spans="1:4" s="34" customFormat="1">
      <c r="A11" s="48" t="s">
        <v>4</v>
      </c>
      <c r="B11" s="48"/>
      <c r="C11" s="61">
        <f>C12+C13+C14+C15+C16+C17</f>
        <v>100000</v>
      </c>
      <c r="D11" s="48"/>
    </row>
    <row r="12" spans="1:4">
      <c r="A12" s="59">
        <v>531211</v>
      </c>
      <c r="B12" s="59" t="s">
        <v>41</v>
      </c>
      <c r="C12" s="60"/>
      <c r="D12" s="59"/>
    </row>
    <row r="13" spans="1:4" ht="14.25" customHeight="1">
      <c r="A13" s="56">
        <v>531221</v>
      </c>
      <c r="B13" s="59" t="s">
        <v>42</v>
      </c>
      <c r="C13" s="60"/>
      <c r="D13" s="59"/>
    </row>
    <row r="14" spans="1:4">
      <c r="A14" s="59">
        <v>531231</v>
      </c>
      <c r="B14" s="59" t="s">
        <v>5</v>
      </c>
      <c r="C14" s="60"/>
      <c r="D14" s="59"/>
    </row>
    <row r="15" spans="1:4">
      <c r="A15" s="59">
        <v>531241</v>
      </c>
      <c r="B15" s="59" t="s">
        <v>6</v>
      </c>
      <c r="C15" s="60"/>
      <c r="D15" s="59"/>
    </row>
    <row r="16" spans="1:4">
      <c r="A16" s="59">
        <v>531251</v>
      </c>
      <c r="B16" s="59" t="s">
        <v>43</v>
      </c>
      <c r="C16" s="60"/>
      <c r="D16" s="59"/>
    </row>
    <row r="17" spans="1:4">
      <c r="A17" s="59">
        <v>531261</v>
      </c>
      <c r="B17" s="59" t="s">
        <v>90</v>
      </c>
      <c r="C17" s="60">
        <v>100000</v>
      </c>
      <c r="D17" s="59" t="s">
        <v>140</v>
      </c>
    </row>
    <row r="18" spans="1:4" s="34" customFormat="1">
      <c r="A18" s="48" t="s">
        <v>20</v>
      </c>
      <c r="B18" s="48"/>
      <c r="C18" s="61">
        <f>C19</f>
        <v>0</v>
      </c>
      <c r="D18" s="48"/>
    </row>
    <row r="19" spans="1:4" ht="14.25" customHeight="1">
      <c r="A19" s="56">
        <v>53131</v>
      </c>
      <c r="B19" s="59" t="s">
        <v>21</v>
      </c>
      <c r="C19" s="60"/>
      <c r="D19" s="59"/>
    </row>
    <row r="20" spans="1:4" ht="13.5" customHeight="1">
      <c r="A20" s="62" t="s">
        <v>24</v>
      </c>
      <c r="B20" s="62"/>
      <c r="C20" s="63">
        <f>C21+C30</f>
        <v>0</v>
      </c>
      <c r="D20" s="62"/>
    </row>
    <row r="21" spans="1:4">
      <c r="A21" s="48" t="s">
        <v>22</v>
      </c>
      <c r="B21" s="48"/>
      <c r="C21" s="61">
        <f>C22+C23+C24+C25+C26+C27+C28+C29</f>
        <v>0</v>
      </c>
      <c r="D21" s="48"/>
    </row>
    <row r="22" spans="1:4">
      <c r="A22" s="59">
        <v>532111</v>
      </c>
      <c r="B22" s="59" t="s">
        <v>45</v>
      </c>
      <c r="C22" s="60"/>
      <c r="D22" s="59"/>
    </row>
    <row r="23" spans="1:4">
      <c r="A23" s="59">
        <v>532121</v>
      </c>
      <c r="B23" s="59" t="s">
        <v>46</v>
      </c>
      <c r="C23" s="60"/>
      <c r="D23" s="59"/>
    </row>
    <row r="24" spans="1:4">
      <c r="A24" s="59">
        <v>532131</v>
      </c>
      <c r="B24" s="59" t="s">
        <v>47</v>
      </c>
      <c r="C24" s="60"/>
      <c r="D24" s="59"/>
    </row>
    <row r="25" spans="1:4">
      <c r="A25" s="59">
        <v>532141</v>
      </c>
      <c r="B25" s="59" t="s">
        <v>48</v>
      </c>
      <c r="C25" s="60"/>
      <c r="D25" s="59"/>
    </row>
    <row r="26" spans="1:4">
      <c r="A26" s="59">
        <v>532151</v>
      </c>
      <c r="B26" s="59" t="s">
        <v>49</v>
      </c>
      <c r="C26" s="60"/>
      <c r="D26" s="59"/>
    </row>
    <row r="27" spans="1:4">
      <c r="A27" s="59">
        <v>532161</v>
      </c>
      <c r="B27" s="59" t="s">
        <v>50</v>
      </c>
      <c r="C27" s="60"/>
      <c r="D27" s="59"/>
    </row>
    <row r="28" spans="1:4">
      <c r="A28" s="59">
        <v>532171</v>
      </c>
      <c r="B28" s="59" t="s">
        <v>51</v>
      </c>
      <c r="C28" s="60"/>
      <c r="D28" s="59"/>
    </row>
    <row r="29" spans="1:4">
      <c r="A29" s="59">
        <v>532181</v>
      </c>
      <c r="B29" s="59" t="s">
        <v>52</v>
      </c>
      <c r="C29" s="60"/>
      <c r="D29" s="59"/>
    </row>
    <row r="30" spans="1:4">
      <c r="A30" s="48" t="s">
        <v>25</v>
      </c>
      <c r="B30" s="48"/>
      <c r="C30" s="61">
        <f>C31+C32+C33</f>
        <v>0</v>
      </c>
      <c r="D30" s="48"/>
    </row>
    <row r="31" spans="1:4">
      <c r="A31" s="59">
        <v>532211</v>
      </c>
      <c r="B31" s="59" t="s">
        <v>53</v>
      </c>
      <c r="C31" s="60"/>
      <c r="D31" s="59"/>
    </row>
    <row r="32" spans="1:4">
      <c r="A32" s="59">
        <v>532221</v>
      </c>
      <c r="B32" s="59" t="s">
        <v>7</v>
      </c>
      <c r="C32" s="60"/>
      <c r="D32" s="59"/>
    </row>
    <row r="33" spans="1:4">
      <c r="A33" s="59">
        <v>532231</v>
      </c>
      <c r="B33" s="59" t="s">
        <v>54</v>
      </c>
      <c r="C33" s="60"/>
      <c r="D33" s="59"/>
    </row>
    <row r="34" spans="1:4">
      <c r="A34" s="52" t="s">
        <v>8</v>
      </c>
      <c r="B34" s="52"/>
      <c r="C34" s="53">
        <f>C35+C40+C42+C44+C46+C48+C50</f>
        <v>136221</v>
      </c>
      <c r="D34" s="52"/>
    </row>
    <row r="35" spans="1:4">
      <c r="A35" s="48" t="s">
        <v>55</v>
      </c>
      <c r="B35" s="48"/>
      <c r="C35" s="61">
        <f>C36+C37+C38+C39</f>
        <v>136221</v>
      </c>
      <c r="D35" s="48"/>
    </row>
    <row r="36" spans="1:4">
      <c r="A36" s="59">
        <v>533111</v>
      </c>
      <c r="B36" s="59" t="s">
        <v>9</v>
      </c>
      <c r="C36" s="60">
        <v>50000</v>
      </c>
      <c r="D36" s="59"/>
    </row>
    <row r="37" spans="1:4">
      <c r="A37" s="59">
        <v>533121</v>
      </c>
      <c r="B37" s="59" t="s">
        <v>10</v>
      </c>
      <c r="C37" s="60">
        <v>40000</v>
      </c>
      <c r="D37" s="59"/>
    </row>
    <row r="38" spans="1:4">
      <c r="A38" s="59">
        <v>533131</v>
      </c>
      <c r="B38" s="59" t="s">
        <v>11</v>
      </c>
      <c r="C38" s="60">
        <v>46221</v>
      </c>
      <c r="D38" s="59"/>
    </row>
    <row r="39" spans="1:4">
      <c r="A39" s="59">
        <v>533141</v>
      </c>
      <c r="B39" s="59" t="s">
        <v>56</v>
      </c>
      <c r="C39" s="60"/>
      <c r="D39" s="59"/>
    </row>
    <row r="40" spans="1:4">
      <c r="A40" s="48" t="s">
        <v>12</v>
      </c>
      <c r="B40" s="48"/>
      <c r="C40" s="61">
        <f>C41</f>
        <v>0</v>
      </c>
      <c r="D40" s="48"/>
    </row>
    <row r="41" spans="1:4">
      <c r="A41" s="59">
        <v>53321</v>
      </c>
      <c r="B41" s="59" t="s">
        <v>13</v>
      </c>
      <c r="C41" s="60"/>
      <c r="D41" s="59"/>
    </row>
    <row r="42" spans="1:4">
      <c r="A42" s="64" t="s">
        <v>14</v>
      </c>
      <c r="B42" s="64"/>
      <c r="C42" s="65">
        <f>C43</f>
        <v>0</v>
      </c>
      <c r="D42" s="64"/>
    </row>
    <row r="43" spans="1:4" s="31" customFormat="1">
      <c r="A43" s="66">
        <v>533311</v>
      </c>
      <c r="B43" s="66" t="s">
        <v>57</v>
      </c>
      <c r="C43" s="67"/>
      <c r="D43" s="66"/>
    </row>
    <row r="44" spans="1:4">
      <c r="A44" s="68" t="s">
        <v>15</v>
      </c>
      <c r="B44" s="68"/>
      <c r="C44" s="65">
        <f>C45</f>
        <v>0</v>
      </c>
      <c r="D44" s="68"/>
    </row>
    <row r="45" spans="1:4" s="31" customFormat="1">
      <c r="A45" s="69">
        <v>53341</v>
      </c>
      <c r="B45" s="69" t="s">
        <v>58</v>
      </c>
      <c r="C45" s="67"/>
      <c r="D45" s="69"/>
    </row>
    <row r="46" spans="1:4">
      <c r="A46" s="70" t="s">
        <v>26</v>
      </c>
      <c r="B46" s="70"/>
      <c r="C46" s="61">
        <f>C47</f>
        <v>0</v>
      </c>
      <c r="D46" s="70"/>
    </row>
    <row r="47" spans="1:4" s="31" customFormat="1">
      <c r="A47" s="58">
        <v>53351</v>
      </c>
      <c r="B47" s="58" t="s">
        <v>59</v>
      </c>
      <c r="C47" s="60"/>
      <c r="D47" s="58"/>
    </row>
    <row r="48" spans="1:4">
      <c r="A48" s="70" t="s">
        <v>16</v>
      </c>
      <c r="B48" s="70"/>
      <c r="C48" s="61">
        <f>C49</f>
        <v>0</v>
      </c>
      <c r="D48" s="70"/>
    </row>
    <row r="49" spans="1:4" s="31" customFormat="1">
      <c r="A49" s="58">
        <v>53361</v>
      </c>
      <c r="B49" s="58" t="s">
        <v>60</v>
      </c>
      <c r="C49" s="60"/>
      <c r="D49" s="58"/>
    </row>
    <row r="50" spans="1:4">
      <c r="A50" s="70" t="s">
        <v>27</v>
      </c>
      <c r="B50" s="70"/>
      <c r="C50" s="61">
        <f>C51+C52+C53+C54+C55+C56+C57+C58+C59</f>
        <v>0</v>
      </c>
      <c r="D50" s="70"/>
    </row>
    <row r="51" spans="1:4">
      <c r="A51" s="59">
        <v>533711</v>
      </c>
      <c r="B51" s="59" t="s">
        <v>61</v>
      </c>
      <c r="C51" s="60"/>
      <c r="D51" s="59"/>
    </row>
    <row r="52" spans="1:4">
      <c r="A52" s="59">
        <v>533721</v>
      </c>
      <c r="B52" s="59" t="s">
        <v>18</v>
      </c>
      <c r="C52" s="60"/>
      <c r="D52" s="59"/>
    </row>
    <row r="53" spans="1:4">
      <c r="A53" s="59">
        <v>533731</v>
      </c>
      <c r="B53" s="59" t="s">
        <v>62</v>
      </c>
      <c r="C53" s="60"/>
      <c r="D53" s="59"/>
    </row>
    <row r="54" spans="1:4">
      <c r="A54" s="59">
        <v>533741</v>
      </c>
      <c r="B54" s="59" t="s">
        <v>63</v>
      </c>
      <c r="C54" s="60"/>
      <c r="D54" s="59"/>
    </row>
    <row r="55" spans="1:4">
      <c r="A55" s="59">
        <v>533751</v>
      </c>
      <c r="B55" s="59" t="s">
        <v>64</v>
      </c>
      <c r="C55" s="60"/>
      <c r="D55" s="59"/>
    </row>
    <row r="56" spans="1:4">
      <c r="A56" s="59">
        <v>533761</v>
      </c>
      <c r="B56" s="59" t="s">
        <v>65</v>
      </c>
      <c r="C56" s="60"/>
      <c r="D56" s="59"/>
    </row>
    <row r="57" spans="1:4">
      <c r="A57" s="59">
        <v>533771</v>
      </c>
      <c r="B57" s="59" t="s">
        <v>66</v>
      </c>
      <c r="C57" s="60"/>
      <c r="D57" s="59"/>
    </row>
    <row r="58" spans="1:4">
      <c r="A58" s="59">
        <v>533781</v>
      </c>
      <c r="B58" s="59" t="s">
        <v>67</v>
      </c>
      <c r="C58" s="60"/>
      <c r="D58" s="59"/>
    </row>
    <row r="59" spans="1:4">
      <c r="A59" s="59">
        <v>533791</v>
      </c>
      <c r="B59" s="59" t="s">
        <v>68</v>
      </c>
      <c r="C59" s="60"/>
      <c r="D59" s="59"/>
    </row>
    <row r="60" spans="1:4">
      <c r="A60" s="52" t="s">
        <v>17</v>
      </c>
      <c r="B60" s="52"/>
      <c r="C60" s="53">
        <f>C61</f>
        <v>0</v>
      </c>
      <c r="D60" s="52"/>
    </row>
    <row r="61" spans="1:4">
      <c r="A61" s="68" t="s">
        <v>28</v>
      </c>
      <c r="B61" s="68"/>
      <c r="C61" s="61">
        <f>C62</f>
        <v>0</v>
      </c>
      <c r="D61" s="70"/>
    </row>
    <row r="62" spans="1:4">
      <c r="A62" s="59">
        <v>534111</v>
      </c>
      <c r="B62" s="59" t="s">
        <v>69</v>
      </c>
      <c r="C62" s="60"/>
      <c r="D62" s="59"/>
    </row>
    <row r="63" spans="1:4">
      <c r="A63" s="90" t="s">
        <v>36</v>
      </c>
      <c r="B63" s="91"/>
      <c r="C63" s="71">
        <f>C3+C20+C34+C60</f>
        <v>236221</v>
      </c>
      <c r="D63" s="72"/>
    </row>
    <row r="64" spans="1:4">
      <c r="A64" s="52" t="s">
        <v>29</v>
      </c>
      <c r="B64" s="52"/>
      <c r="C64" s="53">
        <f>C69+C68+C67+C66+C65</f>
        <v>63779.670000000006</v>
      </c>
      <c r="D64" s="52"/>
    </row>
    <row r="65" spans="1:4">
      <c r="A65" s="48" t="s">
        <v>30</v>
      </c>
      <c r="B65" s="48"/>
      <c r="C65" s="61">
        <f>C63*0.27</f>
        <v>63779.670000000006</v>
      </c>
      <c r="D65" s="48"/>
    </row>
    <row r="66" spans="1:4">
      <c r="A66" s="48" t="s">
        <v>31</v>
      </c>
      <c r="B66" s="48"/>
      <c r="C66" s="61"/>
      <c r="D66" s="48"/>
    </row>
    <row r="67" spans="1:4">
      <c r="A67" s="64" t="s">
        <v>32</v>
      </c>
      <c r="B67" s="64"/>
      <c r="C67" s="65"/>
      <c r="D67" s="64"/>
    </row>
    <row r="68" spans="1:4">
      <c r="A68" s="68" t="s">
        <v>33</v>
      </c>
      <c r="B68" s="68"/>
      <c r="C68" s="65"/>
      <c r="D68" s="68"/>
    </row>
    <row r="69" spans="1:4">
      <c r="A69" s="70" t="s">
        <v>19</v>
      </c>
      <c r="B69" s="70"/>
      <c r="C69" s="61">
        <f>C70+C71+C72+C73+C74+C75+C76</f>
        <v>0</v>
      </c>
      <c r="D69" s="70"/>
    </row>
    <row r="70" spans="1:4">
      <c r="A70" s="59">
        <v>535511</v>
      </c>
      <c r="B70" s="59" t="s">
        <v>70</v>
      </c>
      <c r="C70" s="60"/>
      <c r="D70" s="59"/>
    </row>
    <row r="71" spans="1:4">
      <c r="A71" s="59">
        <v>535521</v>
      </c>
      <c r="B71" s="59" t="s">
        <v>73</v>
      </c>
      <c r="C71" s="60"/>
      <c r="D71" s="59"/>
    </row>
    <row r="72" spans="1:4">
      <c r="A72" s="59">
        <v>535531</v>
      </c>
      <c r="B72" s="59" t="s">
        <v>71</v>
      </c>
      <c r="C72" s="60"/>
      <c r="D72" s="59"/>
    </row>
    <row r="73" spans="1:4">
      <c r="A73" s="59">
        <v>535541</v>
      </c>
      <c r="B73" s="59" t="s">
        <v>72</v>
      </c>
      <c r="C73" s="60"/>
      <c r="D73" s="59"/>
    </row>
    <row r="74" spans="1:4">
      <c r="A74" s="59">
        <v>535551</v>
      </c>
      <c r="B74" s="59" t="s">
        <v>74</v>
      </c>
      <c r="C74" s="60"/>
      <c r="D74" s="59"/>
    </row>
    <row r="75" spans="1:4">
      <c r="A75" s="59">
        <v>535561</v>
      </c>
      <c r="B75" s="59" t="s">
        <v>75</v>
      </c>
      <c r="C75" s="60"/>
      <c r="D75" s="59"/>
    </row>
    <row r="76" spans="1:4">
      <c r="A76" s="59">
        <v>535571</v>
      </c>
      <c r="B76" s="59" t="s">
        <v>76</v>
      </c>
      <c r="C76" s="60"/>
      <c r="D76" s="59"/>
    </row>
    <row r="77" spans="1:4">
      <c r="A77" s="73" t="s">
        <v>34</v>
      </c>
      <c r="B77" s="73"/>
      <c r="C77" s="74">
        <f>C3+C20+C34+C60+C64</f>
        <v>300000.67</v>
      </c>
      <c r="D77" s="73"/>
    </row>
  </sheetData>
  <mergeCells count="1">
    <mergeCell ref="A63:B63"/>
  </mergeCells>
  <pageMargins left="0.7" right="0.7" top="0.75" bottom="0.75" header="0.3" footer="0.3"/>
  <pageSetup paperSize="9" scale="91" orientation="portrait" r:id="rId1"/>
  <rowBreaks count="1" manualBreakCount="1">
    <brk id="3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D77"/>
  <sheetViews>
    <sheetView view="pageBreakPreview" topLeftCell="A52" zoomScale="87" zoomScaleSheetLayoutView="87" workbookViewId="0">
      <selection activeCell="G70" sqref="G70"/>
    </sheetView>
  </sheetViews>
  <sheetFormatPr defaultRowHeight="15"/>
  <cols>
    <col min="2" max="2" width="50.140625" customWidth="1"/>
    <col min="3" max="3" width="15.28515625" customWidth="1"/>
    <col min="4" max="4" width="20.85546875" customWidth="1"/>
  </cols>
  <sheetData>
    <row r="1" spans="1:4" ht="19.5" customHeight="1">
      <c r="A1" s="48" t="s">
        <v>35</v>
      </c>
      <c r="B1" s="48" t="s">
        <v>142</v>
      </c>
      <c r="C1" s="49" t="s">
        <v>77</v>
      </c>
      <c r="D1" s="49" t="s">
        <v>78</v>
      </c>
    </row>
    <row r="2" spans="1:4" ht="13.5" customHeight="1">
      <c r="A2" s="50"/>
      <c r="B2" s="49" t="s">
        <v>0</v>
      </c>
      <c r="C2" s="51"/>
      <c r="D2" s="50"/>
    </row>
    <row r="3" spans="1:4" ht="13.5" customHeight="1">
      <c r="A3" s="52" t="s">
        <v>23</v>
      </c>
      <c r="B3" s="52"/>
      <c r="C3" s="53">
        <f>C4+C11+C18</f>
        <v>1610000</v>
      </c>
      <c r="D3" s="52"/>
    </row>
    <row r="4" spans="1:4" ht="12.75" customHeight="1">
      <c r="A4" s="54" t="s">
        <v>1</v>
      </c>
      <c r="B4" s="54"/>
      <c r="C4" s="55">
        <f>C5+C6+C7+C8+C9+C10</f>
        <v>30000</v>
      </c>
      <c r="D4" s="54"/>
    </row>
    <row r="5" spans="1:4" ht="12.75" customHeight="1">
      <c r="A5" s="56">
        <v>531111</v>
      </c>
      <c r="B5" s="56" t="s">
        <v>37</v>
      </c>
      <c r="C5" s="57"/>
      <c r="D5" s="56"/>
    </row>
    <row r="6" spans="1:4" ht="12.75" customHeight="1">
      <c r="A6" s="58">
        <v>531121</v>
      </c>
      <c r="B6" s="56" t="s">
        <v>2</v>
      </c>
      <c r="C6" s="57"/>
      <c r="D6" s="56"/>
    </row>
    <row r="7" spans="1:4" ht="14.25" customHeight="1">
      <c r="A7" s="59">
        <v>531131</v>
      </c>
      <c r="B7" s="59" t="s">
        <v>38</v>
      </c>
      <c r="C7" s="60"/>
      <c r="D7" s="59"/>
    </row>
    <row r="8" spans="1:4" ht="14.25" customHeight="1">
      <c r="A8" s="59">
        <v>531141</v>
      </c>
      <c r="B8" s="59" t="s">
        <v>39</v>
      </c>
      <c r="C8" s="60"/>
      <c r="D8" s="59"/>
    </row>
    <row r="9" spans="1:4" ht="14.25" customHeight="1">
      <c r="A9" s="59">
        <v>531151</v>
      </c>
      <c r="B9" s="59" t="s">
        <v>40</v>
      </c>
      <c r="C9" s="60"/>
      <c r="D9" s="59"/>
    </row>
    <row r="10" spans="1:4" ht="14.25" customHeight="1">
      <c r="A10" s="59">
        <v>531161</v>
      </c>
      <c r="B10" s="59" t="s">
        <v>3</v>
      </c>
      <c r="C10" s="60">
        <v>30000</v>
      </c>
      <c r="D10" s="59" t="s">
        <v>149</v>
      </c>
    </row>
    <row r="11" spans="1:4" s="34" customFormat="1">
      <c r="A11" s="48" t="s">
        <v>4</v>
      </c>
      <c r="B11" s="48"/>
      <c r="C11" s="61">
        <f>C12+C13+C14+C15+C16+C17</f>
        <v>1580000</v>
      </c>
      <c r="D11" s="48"/>
    </row>
    <row r="12" spans="1:4">
      <c r="A12" s="59">
        <v>531211</v>
      </c>
      <c r="B12" s="59" t="s">
        <v>41</v>
      </c>
      <c r="C12" s="60"/>
      <c r="D12" s="59"/>
    </row>
    <row r="13" spans="1:4" ht="14.25" customHeight="1">
      <c r="A13" s="56">
        <v>531221</v>
      </c>
      <c r="B13" s="59" t="s">
        <v>42</v>
      </c>
      <c r="C13" s="60">
        <v>200000</v>
      </c>
      <c r="D13" s="59"/>
    </row>
    <row r="14" spans="1:4">
      <c r="A14" s="59">
        <v>531231</v>
      </c>
      <c r="B14" s="59" t="s">
        <v>5</v>
      </c>
      <c r="C14" s="60"/>
      <c r="D14" s="59"/>
    </row>
    <row r="15" spans="1:4">
      <c r="A15" s="59">
        <v>531241</v>
      </c>
      <c r="B15" s="59" t="s">
        <v>6</v>
      </c>
      <c r="C15" s="60">
        <v>30000</v>
      </c>
      <c r="D15" s="59" t="s">
        <v>150</v>
      </c>
    </row>
    <row r="16" spans="1:4">
      <c r="A16" s="59">
        <v>531251</v>
      </c>
      <c r="B16" s="59" t="s">
        <v>43</v>
      </c>
      <c r="C16" s="60">
        <v>50000</v>
      </c>
      <c r="D16" s="59" t="s">
        <v>148</v>
      </c>
    </row>
    <row r="17" spans="1:4">
      <c r="A17" s="59">
        <v>531261</v>
      </c>
      <c r="B17" s="59" t="s">
        <v>90</v>
      </c>
      <c r="C17" s="60">
        <v>1300000</v>
      </c>
      <c r="D17" s="59" t="s">
        <v>144</v>
      </c>
    </row>
    <row r="18" spans="1:4" s="34" customFormat="1">
      <c r="A18" s="48" t="s">
        <v>20</v>
      </c>
      <c r="B18" s="48"/>
      <c r="C18" s="61">
        <f>C19</f>
        <v>0</v>
      </c>
      <c r="D18" s="48"/>
    </row>
    <row r="19" spans="1:4" ht="14.25" customHeight="1">
      <c r="A19" s="56">
        <v>53131</v>
      </c>
      <c r="B19" s="59" t="s">
        <v>21</v>
      </c>
      <c r="C19" s="60"/>
      <c r="D19" s="59"/>
    </row>
    <row r="20" spans="1:4" ht="13.5" customHeight="1">
      <c r="A20" s="62" t="s">
        <v>24</v>
      </c>
      <c r="B20" s="62"/>
      <c r="C20" s="63">
        <f>C21+C30</f>
        <v>450000</v>
      </c>
      <c r="D20" s="62"/>
    </row>
    <row r="21" spans="1:4">
      <c r="A21" s="48" t="s">
        <v>22</v>
      </c>
      <c r="B21" s="48"/>
      <c r="C21" s="61">
        <f>C22+C23+C24+C25+C26+C27+C28+C29</f>
        <v>150000</v>
      </c>
      <c r="D21" s="48"/>
    </row>
    <row r="22" spans="1:4">
      <c r="A22" s="59">
        <v>532111</v>
      </c>
      <c r="B22" s="59" t="s">
        <v>45</v>
      </c>
      <c r="C22" s="60"/>
      <c r="D22" s="59"/>
    </row>
    <row r="23" spans="1:4">
      <c r="A23" s="59">
        <v>532121</v>
      </c>
      <c r="B23" s="59" t="s">
        <v>46</v>
      </c>
      <c r="C23" s="60"/>
      <c r="D23" s="59"/>
    </row>
    <row r="24" spans="1:4">
      <c r="A24" s="59">
        <v>532131</v>
      </c>
      <c r="B24" s="59" t="s">
        <v>47</v>
      </c>
      <c r="C24" s="60"/>
      <c r="D24" s="59"/>
    </row>
    <row r="25" spans="1:4">
      <c r="A25" s="59">
        <v>532141</v>
      </c>
      <c r="B25" s="59" t="s">
        <v>48</v>
      </c>
      <c r="C25" s="60">
        <v>150000</v>
      </c>
      <c r="D25" s="59" t="s">
        <v>143</v>
      </c>
    </row>
    <row r="26" spans="1:4">
      <c r="A26" s="59">
        <v>532151</v>
      </c>
      <c r="B26" s="59" t="s">
        <v>49</v>
      </c>
      <c r="C26" s="60"/>
      <c r="D26" s="59"/>
    </row>
    <row r="27" spans="1:4">
      <c r="A27" s="59">
        <v>532161</v>
      </c>
      <c r="B27" s="59" t="s">
        <v>50</v>
      </c>
      <c r="C27" s="60"/>
      <c r="D27" s="59"/>
    </row>
    <row r="28" spans="1:4">
      <c r="A28" s="59">
        <v>532171</v>
      </c>
      <c r="B28" s="59" t="s">
        <v>51</v>
      </c>
      <c r="C28" s="60"/>
      <c r="D28" s="59"/>
    </row>
    <row r="29" spans="1:4">
      <c r="A29" s="59">
        <v>532181</v>
      </c>
      <c r="B29" s="59" t="s">
        <v>52</v>
      </c>
      <c r="C29" s="60"/>
      <c r="D29" s="59"/>
    </row>
    <row r="30" spans="1:4">
      <c r="A30" s="48" t="s">
        <v>25</v>
      </c>
      <c r="B30" s="48"/>
      <c r="C30" s="61">
        <f>C31+C32+C33</f>
        <v>300000</v>
      </c>
      <c r="D30" s="48"/>
    </row>
    <row r="31" spans="1:4">
      <c r="A31" s="59">
        <v>532211</v>
      </c>
      <c r="B31" s="59" t="s">
        <v>53</v>
      </c>
      <c r="C31" s="60">
        <v>300000</v>
      </c>
      <c r="D31" s="59"/>
    </row>
    <row r="32" spans="1:4">
      <c r="A32" s="59">
        <v>532221</v>
      </c>
      <c r="B32" s="59" t="s">
        <v>7</v>
      </c>
      <c r="C32" s="60"/>
      <c r="D32" s="59"/>
    </row>
    <row r="33" spans="1:4">
      <c r="A33" s="59">
        <v>532231</v>
      </c>
      <c r="B33" s="59" t="s">
        <v>54</v>
      </c>
      <c r="C33" s="60"/>
      <c r="D33" s="59"/>
    </row>
    <row r="34" spans="1:4">
      <c r="A34" s="52" t="s">
        <v>8</v>
      </c>
      <c r="B34" s="52"/>
      <c r="C34" s="53">
        <f>C35+C40+C42+C44+C46+C48+C50</f>
        <v>1322000</v>
      </c>
      <c r="D34" s="52"/>
    </row>
    <row r="35" spans="1:4">
      <c r="A35" s="48" t="s">
        <v>55</v>
      </c>
      <c r="B35" s="48"/>
      <c r="C35" s="61">
        <f>C36+C37+C38+C39</f>
        <v>300000</v>
      </c>
      <c r="D35" s="48"/>
    </row>
    <row r="36" spans="1:4">
      <c r="A36" s="59">
        <v>533111</v>
      </c>
      <c r="B36" s="59" t="s">
        <v>9</v>
      </c>
      <c r="C36" s="60">
        <v>200000</v>
      </c>
      <c r="D36" s="59"/>
    </row>
    <row r="37" spans="1:4">
      <c r="A37" s="59">
        <v>533121</v>
      </c>
      <c r="B37" s="59" t="s">
        <v>10</v>
      </c>
      <c r="C37" s="60">
        <v>50000</v>
      </c>
      <c r="D37" s="59"/>
    </row>
    <row r="38" spans="1:4">
      <c r="A38" s="59">
        <v>533131</v>
      </c>
      <c r="B38" s="59" t="s">
        <v>11</v>
      </c>
      <c r="C38" s="60">
        <v>50000</v>
      </c>
      <c r="D38" s="59"/>
    </row>
    <row r="39" spans="1:4">
      <c r="A39" s="59">
        <v>533141</v>
      </c>
      <c r="B39" s="59" t="s">
        <v>56</v>
      </c>
      <c r="C39" s="60"/>
      <c r="D39" s="59"/>
    </row>
    <row r="40" spans="1:4">
      <c r="A40" s="48" t="s">
        <v>12</v>
      </c>
      <c r="B40" s="48"/>
      <c r="C40" s="61">
        <f>C41</f>
        <v>0</v>
      </c>
      <c r="D40" s="48"/>
    </row>
    <row r="41" spans="1:4">
      <c r="A41" s="59">
        <v>53321</v>
      </c>
      <c r="B41" s="59" t="s">
        <v>13</v>
      </c>
      <c r="C41" s="60"/>
      <c r="D41" s="59"/>
    </row>
    <row r="42" spans="1:4">
      <c r="A42" s="64" t="s">
        <v>14</v>
      </c>
      <c r="B42" s="64"/>
      <c r="C42" s="65">
        <f>C43</f>
        <v>0</v>
      </c>
      <c r="D42" s="64"/>
    </row>
    <row r="43" spans="1:4" s="31" customFormat="1">
      <c r="A43" s="66">
        <v>533311</v>
      </c>
      <c r="B43" s="66" t="s">
        <v>57</v>
      </c>
      <c r="C43" s="67"/>
      <c r="D43" s="66"/>
    </row>
    <row r="44" spans="1:4">
      <c r="A44" s="68" t="s">
        <v>15</v>
      </c>
      <c r="B44" s="68"/>
      <c r="C44" s="65">
        <f>C45</f>
        <v>150000</v>
      </c>
      <c r="D44" s="68"/>
    </row>
    <row r="45" spans="1:4" s="31" customFormat="1">
      <c r="A45" s="69">
        <v>53341</v>
      </c>
      <c r="B45" s="69" t="s">
        <v>58</v>
      </c>
      <c r="C45" s="67">
        <v>150000</v>
      </c>
      <c r="D45" s="69"/>
    </row>
    <row r="46" spans="1:4">
      <c r="A46" s="70" t="s">
        <v>26</v>
      </c>
      <c r="B46" s="70"/>
      <c r="C46" s="61">
        <f>C47</f>
        <v>0</v>
      </c>
      <c r="D46" s="70"/>
    </row>
    <row r="47" spans="1:4" s="31" customFormat="1">
      <c r="A47" s="58">
        <v>53351</v>
      </c>
      <c r="B47" s="58" t="s">
        <v>59</v>
      </c>
      <c r="C47" s="60"/>
      <c r="D47" s="58"/>
    </row>
    <row r="48" spans="1:4">
      <c r="A48" s="70" t="s">
        <v>16</v>
      </c>
      <c r="B48" s="70"/>
      <c r="C48" s="61">
        <f>C49</f>
        <v>0</v>
      </c>
      <c r="D48" s="70"/>
    </row>
    <row r="49" spans="1:4" s="31" customFormat="1">
      <c r="A49" s="58">
        <v>53361</v>
      </c>
      <c r="B49" s="58" t="s">
        <v>60</v>
      </c>
      <c r="C49" s="60"/>
      <c r="D49" s="58"/>
    </row>
    <row r="50" spans="1:4">
      <c r="A50" s="70" t="s">
        <v>27</v>
      </c>
      <c r="B50" s="70"/>
      <c r="C50" s="61">
        <f>C51+C52+C53+C54+C55+C56+C57+C58+C59</f>
        <v>872000</v>
      </c>
      <c r="D50" s="70"/>
    </row>
    <row r="51" spans="1:4">
      <c r="A51" s="59">
        <v>533711</v>
      </c>
      <c r="B51" s="59" t="s">
        <v>61</v>
      </c>
      <c r="C51" s="60">
        <v>50000</v>
      </c>
      <c r="D51" s="59" t="s">
        <v>145</v>
      </c>
    </row>
    <row r="52" spans="1:4">
      <c r="A52" s="59">
        <v>533721</v>
      </c>
      <c r="B52" s="59" t="s">
        <v>18</v>
      </c>
      <c r="C52" s="60">
        <v>372000</v>
      </c>
      <c r="D52" s="59" t="s">
        <v>146</v>
      </c>
    </row>
    <row r="53" spans="1:4">
      <c r="A53" s="59">
        <v>533731</v>
      </c>
      <c r="B53" s="59" t="s">
        <v>62</v>
      </c>
      <c r="C53" s="60"/>
      <c r="D53" s="59"/>
    </row>
    <row r="54" spans="1:4">
      <c r="A54" s="59">
        <v>533741</v>
      </c>
      <c r="B54" s="59" t="s">
        <v>63</v>
      </c>
      <c r="C54" s="60"/>
      <c r="D54" s="59"/>
    </row>
    <row r="55" spans="1:4">
      <c r="A55" s="59">
        <v>533751</v>
      </c>
      <c r="B55" s="59" t="s">
        <v>64</v>
      </c>
      <c r="C55" s="60"/>
      <c r="D55" s="59"/>
    </row>
    <row r="56" spans="1:4">
      <c r="A56" s="59">
        <v>533761</v>
      </c>
      <c r="B56" s="59" t="s">
        <v>65</v>
      </c>
      <c r="C56" s="60"/>
      <c r="D56" s="59"/>
    </row>
    <row r="57" spans="1:4">
      <c r="A57" s="59">
        <v>533771</v>
      </c>
      <c r="B57" s="59" t="s">
        <v>66</v>
      </c>
      <c r="C57" s="60"/>
      <c r="D57" s="59"/>
    </row>
    <row r="58" spans="1:4">
      <c r="A58" s="59">
        <v>533781</v>
      </c>
      <c r="B58" s="59" t="s">
        <v>67</v>
      </c>
      <c r="C58" s="60"/>
      <c r="D58" s="59"/>
    </row>
    <row r="59" spans="1:4">
      <c r="A59" s="59">
        <v>533791</v>
      </c>
      <c r="B59" s="59" t="s">
        <v>68</v>
      </c>
      <c r="C59" s="60">
        <v>450000</v>
      </c>
      <c r="D59" s="59" t="s">
        <v>147</v>
      </c>
    </row>
    <row r="60" spans="1:4">
      <c r="A60" s="52" t="s">
        <v>17</v>
      </c>
      <c r="B60" s="52"/>
      <c r="C60" s="53">
        <f>C61</f>
        <v>0</v>
      </c>
      <c r="D60" s="52"/>
    </row>
    <row r="61" spans="1:4">
      <c r="A61" s="68" t="s">
        <v>28</v>
      </c>
      <c r="B61" s="68"/>
      <c r="C61" s="61">
        <f>C62</f>
        <v>0</v>
      </c>
      <c r="D61" s="70"/>
    </row>
    <row r="62" spans="1:4">
      <c r="A62" s="59">
        <v>534111</v>
      </c>
      <c r="B62" s="59" t="s">
        <v>69</v>
      </c>
      <c r="C62" s="60"/>
      <c r="D62" s="59"/>
    </row>
    <row r="63" spans="1:4">
      <c r="A63" s="90" t="s">
        <v>36</v>
      </c>
      <c r="B63" s="91"/>
      <c r="C63" s="71">
        <f>C3+C20+C34+C60-C52</f>
        <v>3010000</v>
      </c>
      <c r="D63" s="72"/>
    </row>
    <row r="64" spans="1:4">
      <c r="A64" s="52" t="s">
        <v>29</v>
      </c>
      <c r="B64" s="52"/>
      <c r="C64" s="53">
        <f>C69+C68+C67+C66+C65</f>
        <v>827700</v>
      </c>
      <c r="D64" s="52"/>
    </row>
    <row r="65" spans="1:4">
      <c r="A65" s="48" t="s">
        <v>30</v>
      </c>
      <c r="B65" s="48"/>
      <c r="C65" s="61">
        <f>C63*0.27</f>
        <v>812700</v>
      </c>
      <c r="D65" s="48"/>
    </row>
    <row r="66" spans="1:4">
      <c r="A66" s="48" t="s">
        <v>31</v>
      </c>
      <c r="B66" s="48"/>
      <c r="C66" s="61"/>
      <c r="D66" s="48"/>
    </row>
    <row r="67" spans="1:4">
      <c r="A67" s="64" t="s">
        <v>32</v>
      </c>
      <c r="B67" s="64"/>
      <c r="C67" s="65"/>
      <c r="D67" s="64"/>
    </row>
    <row r="68" spans="1:4">
      <c r="A68" s="68" t="s">
        <v>33</v>
      </c>
      <c r="B68" s="68"/>
      <c r="C68" s="65"/>
      <c r="D68" s="68"/>
    </row>
    <row r="69" spans="1:4">
      <c r="A69" s="70" t="s">
        <v>19</v>
      </c>
      <c r="B69" s="70"/>
      <c r="C69" s="61">
        <f>C70+C71+C72+C73+C74+C75+C76</f>
        <v>15000</v>
      </c>
      <c r="D69" s="70"/>
    </row>
    <row r="70" spans="1:4">
      <c r="A70" s="59">
        <v>535511</v>
      </c>
      <c r="B70" s="59" t="s">
        <v>70</v>
      </c>
      <c r="C70" s="60"/>
      <c r="D70" s="59"/>
    </row>
    <row r="71" spans="1:4">
      <c r="A71" s="59">
        <v>535521</v>
      </c>
      <c r="B71" s="59" t="s">
        <v>73</v>
      </c>
      <c r="C71" s="60"/>
      <c r="D71" s="59"/>
    </row>
    <row r="72" spans="1:4">
      <c r="A72" s="59">
        <v>535531</v>
      </c>
      <c r="B72" s="59" t="s">
        <v>71</v>
      </c>
      <c r="C72" s="60"/>
      <c r="D72" s="59"/>
    </row>
    <row r="73" spans="1:4">
      <c r="A73" s="59">
        <v>535541</v>
      </c>
      <c r="B73" s="59" t="s">
        <v>72</v>
      </c>
      <c r="C73" s="60"/>
      <c r="D73" s="59"/>
    </row>
    <row r="74" spans="1:4">
      <c r="A74" s="59">
        <v>535551</v>
      </c>
      <c r="B74" s="59" t="s">
        <v>74</v>
      </c>
      <c r="C74" s="60">
        <v>15000</v>
      </c>
      <c r="D74" s="59" t="s">
        <v>151</v>
      </c>
    </row>
    <row r="75" spans="1:4">
      <c r="A75" s="59">
        <v>535561</v>
      </c>
      <c r="B75" s="59" t="s">
        <v>75</v>
      </c>
      <c r="C75" s="60"/>
      <c r="D75" s="59"/>
    </row>
    <row r="76" spans="1:4">
      <c r="A76" s="59">
        <v>535571</v>
      </c>
      <c r="B76" s="59" t="s">
        <v>76</v>
      </c>
      <c r="C76" s="60"/>
      <c r="D76" s="59"/>
    </row>
    <row r="77" spans="1:4">
      <c r="A77" s="73" t="s">
        <v>34</v>
      </c>
      <c r="B77" s="73"/>
      <c r="C77" s="74">
        <f>C3+C20+C34+C60+C64</f>
        <v>4209700</v>
      </c>
      <c r="D77" s="73"/>
    </row>
  </sheetData>
  <mergeCells count="1">
    <mergeCell ref="A63:B63"/>
  </mergeCells>
  <pageMargins left="0.7" right="0.7" top="0.75" bottom="0.75" header="0.3" footer="0.3"/>
  <pageSetup paperSize="9" scale="91" orientation="portrait" r:id="rId1"/>
  <rowBreaks count="1" manualBreakCount="1">
    <brk id="3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R79"/>
  <sheetViews>
    <sheetView tabSelected="1" topLeftCell="E55" workbookViewId="0">
      <selection activeCell="M81" sqref="M81"/>
    </sheetView>
  </sheetViews>
  <sheetFormatPr defaultRowHeight="15"/>
  <cols>
    <col min="2" max="2" width="50.140625" customWidth="1"/>
    <col min="3" max="3" width="12.7109375" customWidth="1"/>
    <col min="4" max="4" width="12" customWidth="1"/>
    <col min="5" max="5" width="12.5703125" customWidth="1"/>
    <col min="6" max="6" width="10.7109375" customWidth="1"/>
    <col min="7" max="7" width="12.85546875" customWidth="1"/>
    <col min="8" max="11" width="10.7109375" customWidth="1"/>
    <col min="12" max="12" width="12.5703125" customWidth="1"/>
    <col min="13" max="13" width="15.28515625" customWidth="1"/>
    <col min="14" max="15" width="10.7109375" customWidth="1"/>
    <col min="16" max="17" width="12.7109375" customWidth="1"/>
    <col min="18" max="18" width="15.140625" style="34" customWidth="1"/>
  </cols>
  <sheetData>
    <row r="1" spans="1:18" ht="19.5" customHeight="1">
      <c r="A1" s="1" t="s">
        <v>35</v>
      </c>
      <c r="B1" s="35" t="s">
        <v>79</v>
      </c>
      <c r="C1" s="2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84"/>
    </row>
    <row r="2" spans="1:18" ht="37.5" customHeight="1">
      <c r="A2" s="3"/>
      <c r="B2" s="4" t="s">
        <v>0</v>
      </c>
      <c r="C2" s="47" t="s">
        <v>83</v>
      </c>
      <c r="D2" s="75" t="s">
        <v>129</v>
      </c>
      <c r="E2" s="75" t="s">
        <v>130</v>
      </c>
      <c r="F2" s="75" t="s">
        <v>131</v>
      </c>
      <c r="G2" s="75" t="s">
        <v>132</v>
      </c>
      <c r="H2" s="75" t="s">
        <v>154</v>
      </c>
      <c r="I2" s="75" t="s">
        <v>133</v>
      </c>
      <c r="J2" s="75" t="s">
        <v>134</v>
      </c>
      <c r="K2" s="75">
        <v>104037</v>
      </c>
      <c r="L2" s="75" t="s">
        <v>135</v>
      </c>
      <c r="M2" s="75" t="s">
        <v>136</v>
      </c>
      <c r="N2" s="75" t="s">
        <v>137</v>
      </c>
      <c r="O2" s="75" t="s">
        <v>138</v>
      </c>
      <c r="P2" s="75" t="s">
        <v>141</v>
      </c>
      <c r="Q2" s="75" t="s">
        <v>152</v>
      </c>
      <c r="R2" s="85" t="s">
        <v>139</v>
      </c>
    </row>
    <row r="3" spans="1:18" ht="13.5" customHeight="1">
      <c r="A3" s="22" t="s">
        <v>23</v>
      </c>
      <c r="B3" s="23"/>
      <c r="C3" s="37">
        <f>'0660010'!C3</f>
        <v>900000</v>
      </c>
      <c r="D3" s="53">
        <f>'066020'!C3</f>
        <v>799517</v>
      </c>
      <c r="E3" s="53">
        <f>'064010'!C3</f>
        <v>0</v>
      </c>
      <c r="F3" s="53">
        <f>'013320'!C3</f>
        <v>18110</v>
      </c>
      <c r="G3" s="53">
        <f>'045160'!C3</f>
        <v>0</v>
      </c>
      <c r="H3" s="53">
        <f>'022010'!C3</f>
        <v>78740</v>
      </c>
      <c r="I3" s="53">
        <f>'081045'!C3</f>
        <v>0</v>
      </c>
      <c r="J3" s="53">
        <f>'086020'!C3</f>
        <v>196850</v>
      </c>
      <c r="K3" s="53">
        <f>'104037'!C3</f>
        <v>0</v>
      </c>
      <c r="L3" s="53">
        <f>'096015'!C3</f>
        <v>0</v>
      </c>
      <c r="M3" s="53">
        <f>'082044,082092'!C3</f>
        <v>182737</v>
      </c>
      <c r="N3" s="53">
        <f>'074031'!C3</f>
        <v>206208</v>
      </c>
      <c r="O3" s="53">
        <f>'041233'!C3</f>
        <v>0</v>
      </c>
      <c r="P3" s="53">
        <f>'013350'!C3</f>
        <v>100000</v>
      </c>
      <c r="Q3" s="53">
        <f>'011130'!C3</f>
        <v>1610000</v>
      </c>
      <c r="R3" s="86">
        <f t="shared" ref="R3:R9" si="0">SUM(C3:Q3)</f>
        <v>4092162</v>
      </c>
    </row>
    <row r="4" spans="1:18" ht="12.75" customHeight="1">
      <c r="A4" s="6" t="s">
        <v>1</v>
      </c>
      <c r="B4" s="7"/>
      <c r="C4" s="37">
        <f>'0660010'!C4</f>
        <v>0</v>
      </c>
      <c r="D4" s="53">
        <f>'066020'!C4</f>
        <v>0</v>
      </c>
      <c r="E4" s="53">
        <f>'064010'!C4</f>
        <v>0</v>
      </c>
      <c r="F4" s="53">
        <f>'013320'!C4</f>
        <v>0</v>
      </c>
      <c r="G4" s="53">
        <f>'045160'!C4</f>
        <v>0</v>
      </c>
      <c r="H4" s="53">
        <f>'022010'!C4</f>
        <v>0</v>
      </c>
      <c r="I4" s="53">
        <f>'081045'!C4</f>
        <v>0</v>
      </c>
      <c r="J4" s="53">
        <f>'086020'!C4</f>
        <v>0</v>
      </c>
      <c r="K4" s="53">
        <f>'104037'!C4</f>
        <v>0</v>
      </c>
      <c r="L4" s="53">
        <f>'096015'!C4</f>
        <v>0</v>
      </c>
      <c r="M4" s="53">
        <f>'082044,082092'!C4</f>
        <v>114286</v>
      </c>
      <c r="N4" s="53">
        <f>'074031'!C4</f>
        <v>48052</v>
      </c>
      <c r="O4" s="53">
        <f>'041233'!C4</f>
        <v>0</v>
      </c>
      <c r="P4" s="53">
        <f>'013350'!C4</f>
        <v>0</v>
      </c>
      <c r="Q4" s="53">
        <f>'011130'!C4</f>
        <v>30000</v>
      </c>
      <c r="R4" s="86">
        <f t="shared" si="0"/>
        <v>192338</v>
      </c>
    </row>
    <row r="5" spans="1:18" ht="12.75" customHeight="1">
      <c r="A5" s="8">
        <v>531111</v>
      </c>
      <c r="B5" s="9" t="s">
        <v>37</v>
      </c>
      <c r="C5" s="37">
        <f>'0660010'!C5</f>
        <v>0</v>
      </c>
      <c r="D5" s="53">
        <f>'066020'!C5</f>
        <v>0</v>
      </c>
      <c r="E5" s="53">
        <f>'064010'!C5</f>
        <v>0</v>
      </c>
      <c r="F5" s="53">
        <f>'013320'!C5</f>
        <v>0</v>
      </c>
      <c r="G5" s="53">
        <f>'045160'!C5</f>
        <v>0</v>
      </c>
      <c r="H5" s="53">
        <f>'022010'!C5</f>
        <v>0</v>
      </c>
      <c r="I5" s="53">
        <f>'081045'!C5</f>
        <v>0</v>
      </c>
      <c r="J5" s="53">
        <f>'086020'!C5</f>
        <v>0</v>
      </c>
      <c r="K5" s="53">
        <f>'104037'!C5</f>
        <v>0</v>
      </c>
      <c r="L5" s="53">
        <f>'096015'!C5</f>
        <v>0</v>
      </c>
      <c r="M5" s="53">
        <f>'082044,082092'!C5</f>
        <v>0</v>
      </c>
      <c r="N5" s="53">
        <f>'074031'!C5</f>
        <v>26187</v>
      </c>
      <c r="O5" s="53">
        <f>'041233'!C5</f>
        <v>0</v>
      </c>
      <c r="P5" s="53">
        <f>'013350'!C5</f>
        <v>0</v>
      </c>
      <c r="Q5" s="53">
        <f>'011130'!C5</f>
        <v>0</v>
      </c>
      <c r="R5" s="86">
        <f t="shared" si="0"/>
        <v>26187</v>
      </c>
    </row>
    <row r="6" spans="1:18" ht="12.75" customHeight="1">
      <c r="A6" s="10">
        <v>531121</v>
      </c>
      <c r="B6" s="9" t="s">
        <v>2</v>
      </c>
      <c r="C6" s="37">
        <f>'0660010'!C6</f>
        <v>0</v>
      </c>
      <c r="D6" s="53">
        <f>'066020'!C6</f>
        <v>0</v>
      </c>
      <c r="E6" s="53">
        <f>'064010'!C6</f>
        <v>0</v>
      </c>
      <c r="F6" s="53">
        <f>'013320'!C6</f>
        <v>0</v>
      </c>
      <c r="G6" s="53">
        <f>'045160'!C6</f>
        <v>0</v>
      </c>
      <c r="H6" s="53">
        <f>'022010'!C6</f>
        <v>0</v>
      </c>
      <c r="I6" s="53">
        <f>'081045'!C6</f>
        <v>0</v>
      </c>
      <c r="J6" s="53">
        <f>'086020'!C6</f>
        <v>0</v>
      </c>
      <c r="K6" s="53">
        <f>'104037'!C6</f>
        <v>0</v>
      </c>
      <c r="L6" s="53">
        <f>'096015'!C6</f>
        <v>0</v>
      </c>
      <c r="M6" s="53">
        <f>'082044,082092'!C6</f>
        <v>114286</v>
      </c>
      <c r="N6" s="53">
        <f>'074031'!C6</f>
        <v>0</v>
      </c>
      <c r="O6" s="53">
        <f>'041233'!C6</f>
        <v>0</v>
      </c>
      <c r="P6" s="53">
        <f>'013350'!C6</f>
        <v>0</v>
      </c>
      <c r="Q6" s="53">
        <f>'011130'!C6</f>
        <v>0</v>
      </c>
      <c r="R6" s="86">
        <f t="shared" si="0"/>
        <v>114286</v>
      </c>
    </row>
    <row r="7" spans="1:18" ht="14.25" customHeight="1">
      <c r="A7" s="11">
        <v>531131</v>
      </c>
      <c r="B7" s="12" t="s">
        <v>38</v>
      </c>
      <c r="C7" s="37">
        <f>'0660010'!C7</f>
        <v>0</v>
      </c>
      <c r="D7" s="53">
        <f>'066020'!C7</f>
        <v>0</v>
      </c>
      <c r="E7" s="53">
        <f>'064010'!C7</f>
        <v>0</v>
      </c>
      <c r="F7" s="53">
        <f>'013320'!C7</f>
        <v>0</v>
      </c>
      <c r="G7" s="53">
        <f>'045160'!C7</f>
        <v>0</v>
      </c>
      <c r="H7" s="53">
        <f>'022010'!C7</f>
        <v>0</v>
      </c>
      <c r="I7" s="53">
        <f>'081045'!C7</f>
        <v>0</v>
      </c>
      <c r="J7" s="53">
        <f>'086020'!C7</f>
        <v>0</v>
      </c>
      <c r="K7" s="53">
        <f>'104037'!C7</f>
        <v>0</v>
      </c>
      <c r="L7" s="53">
        <f>'096015'!C7</f>
        <v>0</v>
      </c>
      <c r="M7" s="53">
        <f>'082044,082092'!C7</f>
        <v>0</v>
      </c>
      <c r="N7" s="53">
        <f>'074031'!C7</f>
        <v>0</v>
      </c>
      <c r="O7" s="53">
        <f>'041233'!C7</f>
        <v>0</v>
      </c>
      <c r="P7" s="53">
        <f>'013350'!C7</f>
        <v>0</v>
      </c>
      <c r="Q7" s="53">
        <f>'011130'!C7</f>
        <v>0</v>
      </c>
      <c r="R7" s="86">
        <f t="shared" si="0"/>
        <v>0</v>
      </c>
    </row>
    <row r="8" spans="1:18" ht="14.25" customHeight="1">
      <c r="A8" s="11">
        <v>531141</v>
      </c>
      <c r="B8" s="12" t="s">
        <v>39</v>
      </c>
      <c r="C8" s="37">
        <f>'0660010'!C8</f>
        <v>0</v>
      </c>
      <c r="D8" s="53">
        <f>'066020'!C8</f>
        <v>0</v>
      </c>
      <c r="E8" s="53">
        <f>'064010'!C8</f>
        <v>0</v>
      </c>
      <c r="F8" s="53">
        <f>'013320'!C8</f>
        <v>0</v>
      </c>
      <c r="G8" s="53">
        <f>'045160'!C8</f>
        <v>0</v>
      </c>
      <c r="H8" s="53">
        <f>'022010'!C8</f>
        <v>0</v>
      </c>
      <c r="I8" s="53">
        <f>'081045'!C8</f>
        <v>0</v>
      </c>
      <c r="J8" s="53">
        <f>'086020'!C8</f>
        <v>0</v>
      </c>
      <c r="K8" s="53">
        <f>'104037'!C8</f>
        <v>0</v>
      </c>
      <c r="L8" s="53">
        <f>'096015'!C8</f>
        <v>0</v>
      </c>
      <c r="M8" s="53">
        <f>'082044,082092'!C8</f>
        <v>0</v>
      </c>
      <c r="N8" s="53">
        <f>'074031'!C8</f>
        <v>0</v>
      </c>
      <c r="O8" s="53">
        <f>'041233'!C8</f>
        <v>0</v>
      </c>
      <c r="P8" s="53">
        <f>'013350'!C8</f>
        <v>0</v>
      </c>
      <c r="Q8" s="53">
        <f>'011130'!C8</f>
        <v>0</v>
      </c>
      <c r="R8" s="86">
        <f t="shared" si="0"/>
        <v>0</v>
      </c>
    </row>
    <row r="9" spans="1:18" ht="14.25" customHeight="1">
      <c r="A9" s="11">
        <v>531151</v>
      </c>
      <c r="B9" s="12" t="s">
        <v>40</v>
      </c>
      <c r="C9" s="37">
        <f>'0660010'!C9</f>
        <v>0</v>
      </c>
      <c r="D9" s="53">
        <f>'066020'!C9</f>
        <v>0</v>
      </c>
      <c r="E9" s="53">
        <f>'064010'!C9</f>
        <v>0</v>
      </c>
      <c r="F9" s="53">
        <f>'013320'!C9</f>
        <v>0</v>
      </c>
      <c r="G9" s="53">
        <f>'045160'!C9</f>
        <v>0</v>
      </c>
      <c r="H9" s="53">
        <f>'022010'!C9</f>
        <v>0</v>
      </c>
      <c r="I9" s="53">
        <f>'081045'!C9</f>
        <v>0</v>
      </c>
      <c r="J9" s="53">
        <f>'086020'!C9</f>
        <v>0</v>
      </c>
      <c r="K9" s="53">
        <f>'104037'!C9</f>
        <v>0</v>
      </c>
      <c r="L9" s="53">
        <f>'096015'!C9</f>
        <v>0</v>
      </c>
      <c r="M9" s="53">
        <f>'082044,082092'!C9</f>
        <v>0</v>
      </c>
      <c r="N9" s="53">
        <f>'074031'!C9</f>
        <v>0</v>
      </c>
      <c r="O9" s="53">
        <f>'041233'!C9</f>
        <v>0</v>
      </c>
      <c r="P9" s="53">
        <f>'013350'!C9</f>
        <v>0</v>
      </c>
      <c r="Q9" s="53">
        <f>'011130'!C9</f>
        <v>0</v>
      </c>
      <c r="R9" s="86">
        <f t="shared" si="0"/>
        <v>0</v>
      </c>
    </row>
    <row r="10" spans="1:18" ht="14.25" customHeight="1">
      <c r="A10" s="11">
        <v>531161</v>
      </c>
      <c r="B10" s="12" t="s">
        <v>3</v>
      </c>
      <c r="C10" s="37">
        <f>'0660010'!C10</f>
        <v>0</v>
      </c>
      <c r="D10" s="53">
        <f>'066020'!C10</f>
        <v>0</v>
      </c>
      <c r="E10" s="53">
        <f>'064010'!C10</f>
        <v>0</v>
      </c>
      <c r="F10" s="53">
        <f>'013320'!C10</f>
        <v>0</v>
      </c>
      <c r="G10" s="53">
        <f>'045160'!C10</f>
        <v>0</v>
      </c>
      <c r="H10" s="53">
        <f>'022010'!C10</f>
        <v>0</v>
      </c>
      <c r="I10" s="53">
        <f>'081045'!C10</f>
        <v>0</v>
      </c>
      <c r="J10" s="53">
        <f>'086020'!C10</f>
        <v>0</v>
      </c>
      <c r="K10" s="53">
        <f>'104037'!C10</f>
        <v>0</v>
      </c>
      <c r="L10" s="53">
        <f>'096015'!C10</f>
        <v>0</v>
      </c>
      <c r="M10" s="53">
        <f>'082044,082092'!C10</f>
        <v>0</v>
      </c>
      <c r="N10" s="53">
        <f>'074031'!C10</f>
        <v>21865</v>
      </c>
      <c r="O10" s="53">
        <f>'041233'!C10</f>
        <v>0</v>
      </c>
      <c r="P10" s="53">
        <f>'013350'!C10</f>
        <v>0</v>
      </c>
      <c r="Q10" s="53">
        <f>'011130'!C10</f>
        <v>30000</v>
      </c>
      <c r="R10" s="86">
        <f>SUM(C10:Q10)</f>
        <v>51865</v>
      </c>
    </row>
    <row r="11" spans="1:18" s="34" customFormat="1">
      <c r="A11" s="13" t="s">
        <v>4</v>
      </c>
      <c r="B11" s="14"/>
      <c r="C11" s="37">
        <f>'0660010'!C11</f>
        <v>900000</v>
      </c>
      <c r="D11" s="53">
        <f>'066020'!C11</f>
        <v>799517</v>
      </c>
      <c r="E11" s="53">
        <f>'064010'!C11</f>
        <v>0</v>
      </c>
      <c r="F11" s="53">
        <f>'013320'!C11</f>
        <v>18110</v>
      </c>
      <c r="G11" s="53">
        <f>'045160'!C11</f>
        <v>0</v>
      </c>
      <c r="H11" s="53">
        <f>'022010'!C11</f>
        <v>78740</v>
      </c>
      <c r="I11" s="53">
        <f>'081045'!C11</f>
        <v>0</v>
      </c>
      <c r="J11" s="53">
        <f>'086020'!C11</f>
        <v>196850</v>
      </c>
      <c r="K11" s="53">
        <f>'104037'!C11</f>
        <v>0</v>
      </c>
      <c r="L11" s="53">
        <f>'096015'!C11</f>
        <v>0</v>
      </c>
      <c r="M11" s="53">
        <f>'082044,082092'!C11</f>
        <v>68451</v>
      </c>
      <c r="N11" s="53">
        <f>'074031'!C11</f>
        <v>158156</v>
      </c>
      <c r="O11" s="53">
        <f>'041233'!C11</f>
        <v>0</v>
      </c>
      <c r="P11" s="53">
        <f>'013350'!C11</f>
        <v>100000</v>
      </c>
      <c r="Q11" s="53">
        <f>'011130'!C11</f>
        <v>1580000</v>
      </c>
      <c r="R11" s="86">
        <f t="shared" ref="R11:R74" si="1">SUM(C11:Q11)</f>
        <v>3899824</v>
      </c>
    </row>
    <row r="12" spans="1:18">
      <c r="A12" s="11">
        <v>531211</v>
      </c>
      <c r="B12" s="12" t="s">
        <v>41</v>
      </c>
      <c r="C12" s="37">
        <f>'0660010'!C12</f>
        <v>0</v>
      </c>
      <c r="D12" s="53">
        <f>'066020'!C12</f>
        <v>0</v>
      </c>
      <c r="E12" s="53">
        <f>'064010'!C12</f>
        <v>0</v>
      </c>
      <c r="F12" s="53">
        <f>'013320'!C12</f>
        <v>0</v>
      </c>
      <c r="G12" s="53">
        <f>'045160'!C12</f>
        <v>0</v>
      </c>
      <c r="H12" s="53">
        <f>'022010'!C12</f>
        <v>0</v>
      </c>
      <c r="I12" s="53">
        <f>'081045'!C12</f>
        <v>0</v>
      </c>
      <c r="J12" s="53">
        <f>'086020'!C12</f>
        <v>0</v>
      </c>
      <c r="K12" s="53">
        <f>'104037'!C12</f>
        <v>0</v>
      </c>
      <c r="L12" s="53">
        <f>'096015'!C12</f>
        <v>0</v>
      </c>
      <c r="M12" s="53">
        <f>'082044,082092'!C12</f>
        <v>0</v>
      </c>
      <c r="N12" s="53">
        <f>'074031'!C12</f>
        <v>0</v>
      </c>
      <c r="O12" s="53">
        <f>'041233'!C12</f>
        <v>0</v>
      </c>
      <c r="P12" s="53">
        <f>'013350'!C12</f>
        <v>0</v>
      </c>
      <c r="Q12" s="53">
        <f>'011130'!C12</f>
        <v>0</v>
      </c>
      <c r="R12" s="86">
        <f t="shared" si="1"/>
        <v>0</v>
      </c>
    </row>
    <row r="13" spans="1:18" ht="14.25" customHeight="1">
      <c r="A13" s="8">
        <v>531221</v>
      </c>
      <c r="B13" s="12" t="s">
        <v>42</v>
      </c>
      <c r="C13" s="37">
        <f>'0660010'!C13</f>
        <v>0</v>
      </c>
      <c r="D13" s="53">
        <f>'066020'!C13</f>
        <v>0</v>
      </c>
      <c r="E13" s="53">
        <f>'064010'!C13</f>
        <v>0</v>
      </c>
      <c r="F13" s="53">
        <f>'013320'!C13</f>
        <v>0</v>
      </c>
      <c r="G13" s="53">
        <f>'045160'!C13</f>
        <v>0</v>
      </c>
      <c r="H13" s="53">
        <f>'022010'!C13</f>
        <v>0</v>
      </c>
      <c r="I13" s="53">
        <f>'081045'!C13</f>
        <v>0</v>
      </c>
      <c r="J13" s="53">
        <f>'086020'!C13</f>
        <v>0</v>
      </c>
      <c r="K13" s="53">
        <f>'104037'!C13</f>
        <v>0</v>
      </c>
      <c r="L13" s="53">
        <f>'096015'!C13</f>
        <v>0</v>
      </c>
      <c r="M13" s="53">
        <f>'082044,082092'!C13</f>
        <v>43451</v>
      </c>
      <c r="N13" s="53">
        <f>'074031'!C13</f>
        <v>33134</v>
      </c>
      <c r="O13" s="53">
        <f>'041233'!C13</f>
        <v>0</v>
      </c>
      <c r="P13" s="53">
        <f>'013350'!C13</f>
        <v>0</v>
      </c>
      <c r="Q13" s="53">
        <f>'011130'!C13</f>
        <v>200000</v>
      </c>
      <c r="R13" s="86">
        <f t="shared" si="1"/>
        <v>276585</v>
      </c>
    </row>
    <row r="14" spans="1:18">
      <c r="A14" s="11">
        <v>531231</v>
      </c>
      <c r="B14" s="12" t="s">
        <v>5</v>
      </c>
      <c r="C14" s="37">
        <f>'0660010'!C14</f>
        <v>100000</v>
      </c>
      <c r="D14" s="53">
        <f>'066020'!C14</f>
        <v>0</v>
      </c>
      <c r="E14" s="53">
        <f>'064010'!C14</f>
        <v>0</v>
      </c>
      <c r="F14" s="53">
        <f>'013320'!C14</f>
        <v>0</v>
      </c>
      <c r="G14" s="53">
        <f>'045160'!C14</f>
        <v>0</v>
      </c>
      <c r="H14" s="53">
        <f>'022010'!C14</f>
        <v>78740</v>
      </c>
      <c r="I14" s="53">
        <f>'081045'!C14</f>
        <v>0</v>
      </c>
      <c r="J14" s="53">
        <f>'086020'!C14</f>
        <v>0</v>
      </c>
      <c r="K14" s="53">
        <f>'104037'!C14</f>
        <v>0</v>
      </c>
      <c r="L14" s="53">
        <f>'096015'!C14</f>
        <v>0</v>
      </c>
      <c r="M14" s="53">
        <f>'082044,082092'!C14</f>
        <v>0</v>
      </c>
      <c r="N14" s="53">
        <f>'074031'!C14</f>
        <v>0</v>
      </c>
      <c r="O14" s="53">
        <f>'041233'!C14</f>
        <v>0</v>
      </c>
      <c r="P14" s="53">
        <f>'013350'!C14</f>
        <v>0</v>
      </c>
      <c r="Q14" s="53">
        <f>'011130'!C14</f>
        <v>0</v>
      </c>
      <c r="R14" s="86">
        <f t="shared" si="1"/>
        <v>178740</v>
      </c>
    </row>
    <row r="15" spans="1:18">
      <c r="A15" s="11">
        <v>531241</v>
      </c>
      <c r="B15" s="12" t="s">
        <v>6</v>
      </c>
      <c r="C15" s="37">
        <f>'0660010'!C15</f>
        <v>0</v>
      </c>
      <c r="D15" s="53">
        <f>'066020'!C15</f>
        <v>0</v>
      </c>
      <c r="E15" s="53">
        <f>'064010'!C15</f>
        <v>0</v>
      </c>
      <c r="F15" s="53">
        <f>'013320'!C15</f>
        <v>0</v>
      </c>
      <c r="G15" s="53">
        <f>'045160'!C15</f>
        <v>0</v>
      </c>
      <c r="H15" s="53">
        <f>'022010'!C15</f>
        <v>0</v>
      </c>
      <c r="I15" s="53">
        <f>'081045'!C15</f>
        <v>0</v>
      </c>
      <c r="J15" s="53">
        <f>'086020'!C15</f>
        <v>0</v>
      </c>
      <c r="K15" s="53">
        <f>'104037'!C15</f>
        <v>0</v>
      </c>
      <c r="L15" s="53">
        <f>'096015'!C15</f>
        <v>0</v>
      </c>
      <c r="M15" s="53">
        <f>'082044,082092'!C15</f>
        <v>0</v>
      </c>
      <c r="N15" s="53">
        <f>'074031'!C15</f>
        <v>0</v>
      </c>
      <c r="O15" s="53">
        <f>'041233'!C15</f>
        <v>0</v>
      </c>
      <c r="P15" s="53">
        <f>'013350'!C15</f>
        <v>0</v>
      </c>
      <c r="Q15" s="53">
        <f>'011130'!C15</f>
        <v>30000</v>
      </c>
      <c r="R15" s="86">
        <f t="shared" si="1"/>
        <v>30000</v>
      </c>
    </row>
    <row r="16" spans="1:18">
      <c r="A16" s="11">
        <v>531251</v>
      </c>
      <c r="B16" s="12" t="s">
        <v>43</v>
      </c>
      <c r="C16" s="37">
        <f>'0660010'!C16</f>
        <v>0</v>
      </c>
      <c r="D16" s="53">
        <f>'066020'!C16</f>
        <v>0</v>
      </c>
      <c r="E16" s="53">
        <f>'064010'!C16</f>
        <v>0</v>
      </c>
      <c r="F16" s="53">
        <f>'013320'!C16</f>
        <v>0</v>
      </c>
      <c r="G16" s="53">
        <f>'045160'!C16</f>
        <v>0</v>
      </c>
      <c r="H16" s="53">
        <f>'022010'!C16</f>
        <v>0</v>
      </c>
      <c r="I16" s="53">
        <f>'081045'!C16</f>
        <v>0</v>
      </c>
      <c r="J16" s="53">
        <f>'086020'!C16</f>
        <v>0</v>
      </c>
      <c r="K16" s="53">
        <f>'104037'!C16</f>
        <v>0</v>
      </c>
      <c r="L16" s="53">
        <f>'096015'!C16</f>
        <v>0</v>
      </c>
      <c r="M16" s="53">
        <f>'082044,082092'!C16</f>
        <v>0</v>
      </c>
      <c r="N16" s="53">
        <f>'074031'!C16</f>
        <v>0</v>
      </c>
      <c r="O16" s="53">
        <f>'041233'!C16</f>
        <v>0</v>
      </c>
      <c r="P16" s="53">
        <f>'013350'!C16</f>
        <v>0</v>
      </c>
      <c r="Q16" s="53">
        <f>'011130'!C16</f>
        <v>50000</v>
      </c>
      <c r="R16" s="86">
        <f t="shared" si="1"/>
        <v>50000</v>
      </c>
    </row>
    <row r="17" spans="1:18">
      <c r="A17" s="11">
        <v>531261</v>
      </c>
      <c r="B17" s="12" t="s">
        <v>44</v>
      </c>
      <c r="C17" s="37">
        <f>'0660010'!C17</f>
        <v>800000</v>
      </c>
      <c r="D17" s="53">
        <f>'066020'!C17</f>
        <v>799517</v>
      </c>
      <c r="E17" s="53">
        <f>'064010'!C17</f>
        <v>0</v>
      </c>
      <c r="F17" s="53">
        <f>'013320'!C17</f>
        <v>18110</v>
      </c>
      <c r="G17" s="53">
        <f>'045160'!C17</f>
        <v>0</v>
      </c>
      <c r="H17" s="53">
        <f>'022010'!C17</f>
        <v>0</v>
      </c>
      <c r="I17" s="53">
        <f>'081045'!C17</f>
        <v>0</v>
      </c>
      <c r="J17" s="53">
        <f>'086020'!C17</f>
        <v>196850</v>
      </c>
      <c r="K17" s="53">
        <f>'104037'!C17</f>
        <v>0</v>
      </c>
      <c r="L17" s="53">
        <f>'096015'!C17</f>
        <v>0</v>
      </c>
      <c r="M17" s="53">
        <f>'082044,082092'!C17</f>
        <v>25000</v>
      </c>
      <c r="N17" s="53">
        <f>'074031'!C17</f>
        <v>125022</v>
      </c>
      <c r="O17" s="53">
        <f>'041233'!C17</f>
        <v>0</v>
      </c>
      <c r="P17" s="53">
        <f>'013350'!C17</f>
        <v>100000</v>
      </c>
      <c r="Q17" s="53">
        <f>'011130'!C17</f>
        <v>1300000</v>
      </c>
      <c r="R17" s="86">
        <f t="shared" si="1"/>
        <v>3364499</v>
      </c>
    </row>
    <row r="18" spans="1:18" s="34" customFormat="1">
      <c r="A18" s="13" t="s">
        <v>20</v>
      </c>
      <c r="B18" s="14"/>
      <c r="C18" s="37">
        <f>'0660010'!C18</f>
        <v>0</v>
      </c>
      <c r="D18" s="53">
        <f>'066020'!C18</f>
        <v>0</v>
      </c>
      <c r="E18" s="53">
        <f>'064010'!C18</f>
        <v>0</v>
      </c>
      <c r="F18" s="53">
        <f>'013320'!C18</f>
        <v>0</v>
      </c>
      <c r="G18" s="53">
        <f>'045160'!C18</f>
        <v>0</v>
      </c>
      <c r="H18" s="53">
        <f>'022010'!C18</f>
        <v>0</v>
      </c>
      <c r="I18" s="53">
        <f>'081045'!C18</f>
        <v>0</v>
      </c>
      <c r="J18" s="53">
        <f>'086020'!C18</f>
        <v>0</v>
      </c>
      <c r="K18" s="53">
        <f>'104037'!C18</f>
        <v>0</v>
      </c>
      <c r="L18" s="53">
        <f>'096015'!C18</f>
        <v>0</v>
      </c>
      <c r="M18" s="53">
        <f>'082044,082092'!C18</f>
        <v>0</v>
      </c>
      <c r="N18" s="53">
        <f>'074031'!C18</f>
        <v>0</v>
      </c>
      <c r="O18" s="53">
        <f>'041233'!C18</f>
        <v>0</v>
      </c>
      <c r="P18" s="53">
        <f>'013350'!C18</f>
        <v>0</v>
      </c>
      <c r="Q18" s="53">
        <f>'011130'!C18</f>
        <v>0</v>
      </c>
      <c r="R18" s="86">
        <f t="shared" si="1"/>
        <v>0</v>
      </c>
    </row>
    <row r="19" spans="1:18" ht="14.25" customHeight="1">
      <c r="A19" s="8">
        <v>53131</v>
      </c>
      <c r="B19" s="12" t="s">
        <v>21</v>
      </c>
      <c r="C19" s="37">
        <f>'0660010'!C19</f>
        <v>0</v>
      </c>
      <c r="D19" s="53">
        <f>'066020'!C19</f>
        <v>0</v>
      </c>
      <c r="E19" s="53">
        <f>'064010'!C19</f>
        <v>0</v>
      </c>
      <c r="F19" s="53">
        <f>'013320'!C19</f>
        <v>0</v>
      </c>
      <c r="G19" s="53">
        <f>'045160'!C19</f>
        <v>0</v>
      </c>
      <c r="H19" s="53">
        <f>'022010'!C19</f>
        <v>0</v>
      </c>
      <c r="I19" s="53">
        <f>'081045'!C19</f>
        <v>0</v>
      </c>
      <c r="J19" s="53">
        <f>'086020'!C19</f>
        <v>0</v>
      </c>
      <c r="K19" s="53">
        <f>'104037'!C19</f>
        <v>0</v>
      </c>
      <c r="L19" s="53">
        <f>'096015'!C19</f>
        <v>0</v>
      </c>
      <c r="M19" s="53">
        <f>'082044,082092'!C19</f>
        <v>0</v>
      </c>
      <c r="N19" s="53">
        <f>'074031'!C19</f>
        <v>0</v>
      </c>
      <c r="O19" s="53">
        <f>'041233'!C19</f>
        <v>0</v>
      </c>
      <c r="P19" s="53">
        <f>'013350'!C19</f>
        <v>0</v>
      </c>
      <c r="Q19" s="53">
        <f>'011130'!C19</f>
        <v>0</v>
      </c>
      <c r="R19" s="86">
        <f t="shared" si="1"/>
        <v>0</v>
      </c>
    </row>
    <row r="20" spans="1:18" ht="13.5" customHeight="1">
      <c r="A20" s="24" t="s">
        <v>24</v>
      </c>
      <c r="B20" s="25"/>
      <c r="C20" s="37">
        <f>'0660010'!C20</f>
        <v>0</v>
      </c>
      <c r="D20" s="53">
        <f>'066020'!C20</f>
        <v>0</v>
      </c>
      <c r="E20" s="53">
        <f>'064010'!C20</f>
        <v>0</v>
      </c>
      <c r="F20" s="53">
        <f>'013320'!C20</f>
        <v>0</v>
      </c>
      <c r="G20" s="53">
        <f>'045160'!C20</f>
        <v>0</v>
      </c>
      <c r="H20" s="53">
        <f>'022010'!C20</f>
        <v>0</v>
      </c>
      <c r="I20" s="53">
        <f>'081045'!C20</f>
        <v>0</v>
      </c>
      <c r="J20" s="53">
        <f>'086020'!C20</f>
        <v>0</v>
      </c>
      <c r="K20" s="53">
        <f>'104037'!C20</f>
        <v>0</v>
      </c>
      <c r="L20" s="53">
        <f>'096015'!C20</f>
        <v>0</v>
      </c>
      <c r="M20" s="53">
        <f>'082044,082092'!C20</f>
        <v>75871</v>
      </c>
      <c r="N20" s="53">
        <f>'074031'!C20</f>
        <v>133692</v>
      </c>
      <c r="O20" s="53">
        <f>'041233'!C20</f>
        <v>0</v>
      </c>
      <c r="P20" s="53">
        <f>'013350'!C20</f>
        <v>0</v>
      </c>
      <c r="Q20" s="53">
        <f>'011130'!C20</f>
        <v>450000</v>
      </c>
      <c r="R20" s="86">
        <f t="shared" si="1"/>
        <v>659563</v>
      </c>
    </row>
    <row r="21" spans="1:18">
      <c r="A21" s="13" t="s">
        <v>22</v>
      </c>
      <c r="B21" s="14"/>
      <c r="C21" s="37">
        <f>'0660010'!C21</f>
        <v>0</v>
      </c>
      <c r="D21" s="53">
        <f>'066020'!C21</f>
        <v>0</v>
      </c>
      <c r="E21" s="53">
        <f>'064010'!C21</f>
        <v>0</v>
      </c>
      <c r="F21" s="53">
        <f>'013320'!C21</f>
        <v>0</v>
      </c>
      <c r="G21" s="53">
        <f>'045160'!C21</f>
        <v>0</v>
      </c>
      <c r="H21" s="53">
        <f>'022010'!C21</f>
        <v>0</v>
      </c>
      <c r="I21" s="53">
        <f>'081045'!C21</f>
        <v>0</v>
      </c>
      <c r="J21" s="53">
        <f>'086020'!C21</f>
        <v>0</v>
      </c>
      <c r="K21" s="53">
        <f>'104037'!C21</f>
        <v>0</v>
      </c>
      <c r="L21" s="53">
        <f>'096015'!C21</f>
        <v>0</v>
      </c>
      <c r="M21" s="53">
        <f>'082044,082092'!C21</f>
        <v>25465</v>
      </c>
      <c r="N21" s="53">
        <f>'074031'!C21</f>
        <v>106241</v>
      </c>
      <c r="O21" s="53">
        <f>'041233'!C21</f>
        <v>0</v>
      </c>
      <c r="P21" s="53">
        <f>'013350'!C21</f>
        <v>0</v>
      </c>
      <c r="Q21" s="53">
        <f>'011130'!C21</f>
        <v>150000</v>
      </c>
      <c r="R21" s="86">
        <f t="shared" si="1"/>
        <v>281706</v>
      </c>
    </row>
    <row r="22" spans="1:18">
      <c r="A22" s="11">
        <v>532111</v>
      </c>
      <c r="B22" s="12" t="s">
        <v>45</v>
      </c>
      <c r="C22" s="37">
        <f>'0660010'!C22</f>
        <v>0</v>
      </c>
      <c r="D22" s="53">
        <f>'066020'!C22</f>
        <v>0</v>
      </c>
      <c r="E22" s="53">
        <f>'064010'!C22</f>
        <v>0</v>
      </c>
      <c r="F22" s="53">
        <f>'013320'!C22</f>
        <v>0</v>
      </c>
      <c r="G22" s="53">
        <f>'045160'!C22</f>
        <v>0</v>
      </c>
      <c r="H22" s="53">
        <f>'022010'!C22</f>
        <v>0</v>
      </c>
      <c r="I22" s="53">
        <f>'081045'!C22</f>
        <v>0</v>
      </c>
      <c r="J22" s="53">
        <f>'086020'!C22</f>
        <v>0</v>
      </c>
      <c r="K22" s="53">
        <f>'104037'!C22</f>
        <v>0</v>
      </c>
      <c r="L22" s="53">
        <f>'096015'!C22</f>
        <v>0</v>
      </c>
      <c r="M22" s="53">
        <f>'082044,082092'!C22</f>
        <v>25465</v>
      </c>
      <c r="N22" s="53">
        <f>'074031'!C22</f>
        <v>0</v>
      </c>
      <c r="O22" s="53">
        <f>'041233'!C22</f>
        <v>0</v>
      </c>
      <c r="P22" s="53">
        <f>'013350'!C22</f>
        <v>0</v>
      </c>
      <c r="Q22" s="53">
        <f>'011130'!C22</f>
        <v>0</v>
      </c>
      <c r="R22" s="86">
        <f t="shared" si="1"/>
        <v>25465</v>
      </c>
    </row>
    <row r="23" spans="1:18">
      <c r="A23" s="11">
        <v>532121</v>
      </c>
      <c r="B23" s="12" t="s">
        <v>46</v>
      </c>
      <c r="C23" s="37">
        <f>'0660010'!C23</f>
        <v>0</v>
      </c>
      <c r="D23" s="53">
        <f>'066020'!C23</f>
        <v>0</v>
      </c>
      <c r="E23" s="53">
        <f>'064010'!C23</f>
        <v>0</v>
      </c>
      <c r="F23" s="53">
        <f>'013320'!C23</f>
        <v>0</v>
      </c>
      <c r="G23" s="53">
        <f>'045160'!C23</f>
        <v>0</v>
      </c>
      <c r="H23" s="53">
        <f>'022010'!C23</f>
        <v>0</v>
      </c>
      <c r="I23" s="53">
        <f>'081045'!C23</f>
        <v>0</v>
      </c>
      <c r="J23" s="53">
        <f>'086020'!C23</f>
        <v>0</v>
      </c>
      <c r="K23" s="53">
        <f>'104037'!C23</f>
        <v>0</v>
      </c>
      <c r="L23" s="53">
        <f>'096015'!C23</f>
        <v>0</v>
      </c>
      <c r="M23" s="53">
        <f>'082044,082092'!C23</f>
        <v>0</v>
      </c>
      <c r="N23" s="53">
        <f>'074031'!C23</f>
        <v>0</v>
      </c>
      <c r="O23" s="53">
        <f>'041233'!C23</f>
        <v>0</v>
      </c>
      <c r="P23" s="53">
        <f>'013350'!C23</f>
        <v>0</v>
      </c>
      <c r="Q23" s="53">
        <f>'011130'!C23</f>
        <v>0</v>
      </c>
      <c r="R23" s="86">
        <f t="shared" si="1"/>
        <v>0</v>
      </c>
    </row>
    <row r="24" spans="1:18">
      <c r="A24" s="11">
        <v>532131</v>
      </c>
      <c r="B24" s="12" t="s">
        <v>47</v>
      </c>
      <c r="C24" s="37">
        <f>'0660010'!C24</f>
        <v>0</v>
      </c>
      <c r="D24" s="53">
        <f>'066020'!C24</f>
        <v>0</v>
      </c>
      <c r="E24" s="53">
        <f>'064010'!C24</f>
        <v>0</v>
      </c>
      <c r="F24" s="53">
        <f>'013320'!C24</f>
        <v>0</v>
      </c>
      <c r="G24" s="53">
        <f>'045160'!C24</f>
        <v>0</v>
      </c>
      <c r="H24" s="53">
        <f>'022010'!C24</f>
        <v>0</v>
      </c>
      <c r="I24" s="53">
        <f>'081045'!C24</f>
        <v>0</v>
      </c>
      <c r="J24" s="53">
        <f>'086020'!C24</f>
        <v>0</v>
      </c>
      <c r="K24" s="53">
        <f>'104037'!C24</f>
        <v>0</v>
      </c>
      <c r="L24" s="53">
        <f>'096015'!C24</f>
        <v>0</v>
      </c>
      <c r="M24" s="53">
        <f>'082044,082092'!C24</f>
        <v>0</v>
      </c>
      <c r="N24" s="53">
        <f>'074031'!C24</f>
        <v>0</v>
      </c>
      <c r="O24" s="53">
        <f>'041233'!C24</f>
        <v>0</v>
      </c>
      <c r="P24" s="53">
        <f>'013350'!C24</f>
        <v>0</v>
      </c>
      <c r="Q24" s="53">
        <f>'011130'!C24</f>
        <v>0</v>
      </c>
      <c r="R24" s="86">
        <f t="shared" si="1"/>
        <v>0</v>
      </c>
    </row>
    <row r="25" spans="1:18">
      <c r="A25" s="11">
        <v>532141</v>
      </c>
      <c r="B25" s="12" t="s">
        <v>48</v>
      </c>
      <c r="C25" s="37">
        <f>'0660010'!C25</f>
        <v>0</v>
      </c>
      <c r="D25" s="53">
        <f>'066020'!C25</f>
        <v>0</v>
      </c>
      <c r="E25" s="53">
        <f>'064010'!C25</f>
        <v>0</v>
      </c>
      <c r="F25" s="53">
        <f>'013320'!C25</f>
        <v>0</v>
      </c>
      <c r="G25" s="53">
        <f>'045160'!C25</f>
        <v>0</v>
      </c>
      <c r="H25" s="53">
        <f>'022010'!C25</f>
        <v>0</v>
      </c>
      <c r="I25" s="53">
        <f>'081045'!C25</f>
        <v>0</v>
      </c>
      <c r="J25" s="53">
        <f>'086020'!C25</f>
        <v>0</v>
      </c>
      <c r="K25" s="53">
        <f>'104037'!C25</f>
        <v>0</v>
      </c>
      <c r="L25" s="53">
        <f>'096015'!C25</f>
        <v>0</v>
      </c>
      <c r="M25" s="53">
        <f>'082044,082092'!C25</f>
        <v>0</v>
      </c>
      <c r="N25" s="53">
        <f>'074031'!C25</f>
        <v>106241</v>
      </c>
      <c r="O25" s="53">
        <f>'041233'!C25</f>
        <v>0</v>
      </c>
      <c r="P25" s="53">
        <f>'013350'!C25</f>
        <v>0</v>
      </c>
      <c r="Q25" s="53">
        <f>'011130'!C25</f>
        <v>150000</v>
      </c>
      <c r="R25" s="86">
        <f t="shared" si="1"/>
        <v>256241</v>
      </c>
    </row>
    <row r="26" spans="1:18">
      <c r="A26" s="11">
        <v>532151</v>
      </c>
      <c r="B26" s="12" t="s">
        <v>49</v>
      </c>
      <c r="C26" s="37">
        <f>'0660010'!C26</f>
        <v>0</v>
      </c>
      <c r="D26" s="53">
        <f>'066020'!C26</f>
        <v>0</v>
      </c>
      <c r="E26" s="53">
        <f>'064010'!C26</f>
        <v>0</v>
      </c>
      <c r="F26" s="53">
        <f>'013320'!C26</f>
        <v>0</v>
      </c>
      <c r="G26" s="53">
        <f>'045160'!C26</f>
        <v>0</v>
      </c>
      <c r="H26" s="53">
        <f>'022010'!C26</f>
        <v>0</v>
      </c>
      <c r="I26" s="53">
        <f>'081045'!C26</f>
        <v>0</v>
      </c>
      <c r="J26" s="53">
        <f>'086020'!C26</f>
        <v>0</v>
      </c>
      <c r="K26" s="53">
        <f>'104037'!C26</f>
        <v>0</v>
      </c>
      <c r="L26" s="53">
        <f>'096015'!C26</f>
        <v>0</v>
      </c>
      <c r="M26" s="53">
        <f>'082044,082092'!C26</f>
        <v>0</v>
      </c>
      <c r="N26" s="53">
        <f>'074031'!C26</f>
        <v>0</v>
      </c>
      <c r="O26" s="53">
        <f>'041233'!C26</f>
        <v>0</v>
      </c>
      <c r="P26" s="53">
        <f>'013350'!C26</f>
        <v>0</v>
      </c>
      <c r="Q26" s="53">
        <f>'011130'!C26</f>
        <v>0</v>
      </c>
      <c r="R26" s="86">
        <f t="shared" si="1"/>
        <v>0</v>
      </c>
    </row>
    <row r="27" spans="1:18">
      <c r="A27" s="11">
        <v>532161</v>
      </c>
      <c r="B27" s="12" t="s">
        <v>50</v>
      </c>
      <c r="C27" s="37">
        <f>'0660010'!C27</f>
        <v>0</v>
      </c>
      <c r="D27" s="53">
        <f>'066020'!C27</f>
        <v>0</v>
      </c>
      <c r="E27" s="53">
        <f>'064010'!C27</f>
        <v>0</v>
      </c>
      <c r="F27" s="53">
        <f>'013320'!C27</f>
        <v>0</v>
      </c>
      <c r="G27" s="53">
        <f>'045160'!C27</f>
        <v>0</v>
      </c>
      <c r="H27" s="53">
        <f>'022010'!C27</f>
        <v>0</v>
      </c>
      <c r="I27" s="53">
        <f>'081045'!C27</f>
        <v>0</v>
      </c>
      <c r="J27" s="53">
        <f>'086020'!C27</f>
        <v>0</v>
      </c>
      <c r="K27" s="53">
        <f>'104037'!C27</f>
        <v>0</v>
      </c>
      <c r="L27" s="53">
        <f>'096015'!C27</f>
        <v>0</v>
      </c>
      <c r="M27" s="53">
        <f>'082044,082092'!C27</f>
        <v>0</v>
      </c>
      <c r="N27" s="53">
        <f>'074031'!C27</f>
        <v>0</v>
      </c>
      <c r="O27" s="53">
        <f>'041233'!C27</f>
        <v>0</v>
      </c>
      <c r="P27" s="53">
        <f>'013350'!C27</f>
        <v>0</v>
      </c>
      <c r="Q27" s="53">
        <f>'011130'!C27</f>
        <v>0</v>
      </c>
      <c r="R27" s="86">
        <f t="shared" si="1"/>
        <v>0</v>
      </c>
    </row>
    <row r="28" spans="1:18">
      <c r="A28" s="11">
        <v>532171</v>
      </c>
      <c r="B28" s="12" t="s">
        <v>51</v>
      </c>
      <c r="C28" s="37">
        <f>'0660010'!C28</f>
        <v>0</v>
      </c>
      <c r="D28" s="53">
        <f>'066020'!C28</f>
        <v>0</v>
      </c>
      <c r="E28" s="53">
        <f>'064010'!C28</f>
        <v>0</v>
      </c>
      <c r="F28" s="53">
        <f>'013320'!C28</f>
        <v>0</v>
      </c>
      <c r="G28" s="53">
        <f>'045160'!C28</f>
        <v>0</v>
      </c>
      <c r="H28" s="53">
        <f>'022010'!C28</f>
        <v>0</v>
      </c>
      <c r="I28" s="53">
        <f>'081045'!C28</f>
        <v>0</v>
      </c>
      <c r="J28" s="53">
        <f>'086020'!C28</f>
        <v>0</v>
      </c>
      <c r="K28" s="53">
        <f>'104037'!C28</f>
        <v>0</v>
      </c>
      <c r="L28" s="53">
        <f>'096015'!C28</f>
        <v>0</v>
      </c>
      <c r="M28" s="53">
        <f>'082044,082092'!C28</f>
        <v>0</v>
      </c>
      <c r="N28" s="53">
        <f>'074031'!C28</f>
        <v>0</v>
      </c>
      <c r="O28" s="53">
        <f>'041233'!C28</f>
        <v>0</v>
      </c>
      <c r="P28" s="53">
        <f>'013350'!C28</f>
        <v>0</v>
      </c>
      <c r="Q28" s="53">
        <f>'011130'!C28</f>
        <v>0</v>
      </c>
      <c r="R28" s="86">
        <f t="shared" si="1"/>
        <v>0</v>
      </c>
    </row>
    <row r="29" spans="1:18">
      <c r="A29" s="11">
        <v>532181</v>
      </c>
      <c r="B29" s="12" t="s">
        <v>52</v>
      </c>
      <c r="C29" s="37">
        <f>'0660010'!C29</f>
        <v>0</v>
      </c>
      <c r="D29" s="53">
        <f>'066020'!C29</f>
        <v>0</v>
      </c>
      <c r="E29" s="53">
        <f>'064010'!C29</f>
        <v>0</v>
      </c>
      <c r="F29" s="53">
        <f>'013320'!C29</f>
        <v>0</v>
      </c>
      <c r="G29" s="53">
        <f>'045160'!C29</f>
        <v>0</v>
      </c>
      <c r="H29" s="53">
        <f>'022010'!C29</f>
        <v>0</v>
      </c>
      <c r="I29" s="53">
        <f>'081045'!C29</f>
        <v>0</v>
      </c>
      <c r="J29" s="53">
        <f>'086020'!C29</f>
        <v>0</v>
      </c>
      <c r="K29" s="53">
        <f>'104037'!C29</f>
        <v>0</v>
      </c>
      <c r="L29" s="53">
        <f>'096015'!C29</f>
        <v>0</v>
      </c>
      <c r="M29" s="53">
        <f>'082044,082092'!C29</f>
        <v>0</v>
      </c>
      <c r="N29" s="53">
        <f>'074031'!C29</f>
        <v>0</v>
      </c>
      <c r="O29" s="53">
        <f>'041233'!C29</f>
        <v>0</v>
      </c>
      <c r="P29" s="53">
        <f>'013350'!C29</f>
        <v>0</v>
      </c>
      <c r="Q29" s="53">
        <f>'011130'!C29</f>
        <v>0</v>
      </c>
      <c r="R29" s="86">
        <f t="shared" si="1"/>
        <v>0</v>
      </c>
    </row>
    <row r="30" spans="1:18">
      <c r="A30" s="13" t="s">
        <v>25</v>
      </c>
      <c r="B30" s="14"/>
      <c r="C30" s="37">
        <f>'0660010'!C30</f>
        <v>0</v>
      </c>
      <c r="D30" s="53">
        <f>'066020'!C30</f>
        <v>0</v>
      </c>
      <c r="E30" s="53">
        <f>'064010'!C30</f>
        <v>0</v>
      </c>
      <c r="F30" s="53">
        <f>'013320'!C30</f>
        <v>0</v>
      </c>
      <c r="G30" s="53">
        <f>'045160'!C30</f>
        <v>0</v>
      </c>
      <c r="H30" s="53">
        <f>'022010'!C30</f>
        <v>0</v>
      </c>
      <c r="I30" s="53">
        <f>'081045'!C30</f>
        <v>0</v>
      </c>
      <c r="J30" s="53">
        <f>'086020'!C30</f>
        <v>0</v>
      </c>
      <c r="K30" s="53">
        <f>'104037'!C30</f>
        <v>0</v>
      </c>
      <c r="L30" s="53">
        <f>'096015'!C30</f>
        <v>0</v>
      </c>
      <c r="M30" s="53">
        <f>'082044,082092'!C30</f>
        <v>50406</v>
      </c>
      <c r="N30" s="53">
        <f>'074031'!C30</f>
        <v>27451</v>
      </c>
      <c r="O30" s="53">
        <f>'041233'!C30</f>
        <v>0</v>
      </c>
      <c r="P30" s="53">
        <f>'013350'!C30</f>
        <v>0</v>
      </c>
      <c r="Q30" s="53">
        <f>'011130'!C30</f>
        <v>300000</v>
      </c>
      <c r="R30" s="86">
        <f t="shared" si="1"/>
        <v>377857</v>
      </c>
    </row>
    <row r="31" spans="1:18">
      <c r="A31" s="11">
        <v>532211</v>
      </c>
      <c r="B31" s="12" t="s">
        <v>53</v>
      </c>
      <c r="C31" s="37">
        <f>'0660010'!C31</f>
        <v>0</v>
      </c>
      <c r="D31" s="53">
        <f>'066020'!C31</f>
        <v>0</v>
      </c>
      <c r="E31" s="53">
        <f>'064010'!C31</f>
        <v>0</v>
      </c>
      <c r="F31" s="53">
        <f>'013320'!C31</f>
        <v>0</v>
      </c>
      <c r="G31" s="53">
        <f>'045160'!C31</f>
        <v>0</v>
      </c>
      <c r="H31" s="53">
        <f>'022010'!C31</f>
        <v>0</v>
      </c>
      <c r="I31" s="53">
        <f>'081045'!C31</f>
        <v>0</v>
      </c>
      <c r="J31" s="53">
        <f>'086020'!C31</f>
        <v>0</v>
      </c>
      <c r="K31" s="53">
        <f>'104037'!C31</f>
        <v>0</v>
      </c>
      <c r="L31" s="53">
        <f>'096015'!C31</f>
        <v>0</v>
      </c>
      <c r="M31" s="53">
        <f>'082044,082092'!C31</f>
        <v>50406</v>
      </c>
      <c r="N31" s="53">
        <f>'074031'!C31</f>
        <v>27451</v>
      </c>
      <c r="O31" s="53">
        <f>'041233'!C31</f>
        <v>0</v>
      </c>
      <c r="P31" s="53">
        <f>'013350'!C31</f>
        <v>0</v>
      </c>
      <c r="Q31" s="53">
        <f>'011130'!C31</f>
        <v>300000</v>
      </c>
      <c r="R31" s="86">
        <f t="shared" si="1"/>
        <v>377857</v>
      </c>
    </row>
    <row r="32" spans="1:18">
      <c r="A32" s="11">
        <v>532221</v>
      </c>
      <c r="B32" s="12" t="s">
        <v>7</v>
      </c>
      <c r="C32" s="37">
        <f>'0660010'!C32</f>
        <v>0</v>
      </c>
      <c r="D32" s="53">
        <f>'066020'!C32</f>
        <v>0</v>
      </c>
      <c r="E32" s="53">
        <f>'064010'!C32</f>
        <v>0</v>
      </c>
      <c r="F32" s="53">
        <f>'013320'!C32</f>
        <v>0</v>
      </c>
      <c r="G32" s="53">
        <f>'045160'!C32</f>
        <v>0</v>
      </c>
      <c r="H32" s="53">
        <f>'022010'!C32</f>
        <v>0</v>
      </c>
      <c r="I32" s="53">
        <f>'081045'!C32</f>
        <v>0</v>
      </c>
      <c r="J32" s="53">
        <f>'086020'!C32</f>
        <v>0</v>
      </c>
      <c r="K32" s="53">
        <f>'104037'!C32</f>
        <v>0</v>
      </c>
      <c r="L32" s="53">
        <f>'096015'!C32</f>
        <v>0</v>
      </c>
      <c r="M32" s="53">
        <f>'082044,082092'!C32</f>
        <v>0</v>
      </c>
      <c r="N32" s="53">
        <f>'074031'!C32</f>
        <v>0</v>
      </c>
      <c r="O32" s="53">
        <f>'041233'!C32</f>
        <v>0</v>
      </c>
      <c r="P32" s="53">
        <f>'013350'!C32</f>
        <v>0</v>
      </c>
      <c r="Q32" s="53">
        <f>'011130'!C32</f>
        <v>0</v>
      </c>
      <c r="R32" s="86">
        <f t="shared" si="1"/>
        <v>0</v>
      </c>
    </row>
    <row r="33" spans="1:18">
      <c r="A33" s="11">
        <v>532231</v>
      </c>
      <c r="B33" s="12" t="s">
        <v>54</v>
      </c>
      <c r="C33" s="37">
        <f>'0660010'!C33</f>
        <v>0</v>
      </c>
      <c r="D33" s="53">
        <f>'066020'!C33</f>
        <v>0</v>
      </c>
      <c r="E33" s="53">
        <f>'064010'!C33</f>
        <v>0</v>
      </c>
      <c r="F33" s="53">
        <f>'013320'!C33</f>
        <v>0</v>
      </c>
      <c r="G33" s="53">
        <f>'045160'!C33</f>
        <v>0</v>
      </c>
      <c r="H33" s="53">
        <f>'022010'!C33</f>
        <v>0</v>
      </c>
      <c r="I33" s="53">
        <f>'081045'!C33</f>
        <v>0</v>
      </c>
      <c r="J33" s="53">
        <f>'086020'!C33</f>
        <v>0</v>
      </c>
      <c r="K33" s="53">
        <f>'104037'!C33</f>
        <v>0</v>
      </c>
      <c r="L33" s="53">
        <f>'096015'!C33</f>
        <v>0</v>
      </c>
      <c r="M33" s="53">
        <f>'082044,082092'!C33</f>
        <v>0</v>
      </c>
      <c r="N33" s="53">
        <f>'074031'!C33</f>
        <v>0</v>
      </c>
      <c r="O33" s="53">
        <f>'041233'!C33</f>
        <v>0</v>
      </c>
      <c r="P33" s="53">
        <f>'013350'!C33</f>
        <v>0</v>
      </c>
      <c r="Q33" s="53">
        <f>'011130'!C33</f>
        <v>0</v>
      </c>
      <c r="R33" s="86">
        <f t="shared" si="1"/>
        <v>0</v>
      </c>
    </row>
    <row r="34" spans="1:18">
      <c r="A34" s="22" t="s">
        <v>8</v>
      </c>
      <c r="B34" s="23"/>
      <c r="C34" s="37">
        <f>'0660010'!C34</f>
        <v>46850</v>
      </c>
      <c r="D34" s="53">
        <f>'066020'!C34</f>
        <v>381585</v>
      </c>
      <c r="E34" s="53">
        <f>'064010'!C34</f>
        <v>1637795</v>
      </c>
      <c r="F34" s="53">
        <f>'013320'!C34</f>
        <v>60630</v>
      </c>
      <c r="G34" s="53">
        <f>'045160'!C34</f>
        <v>1115339</v>
      </c>
      <c r="H34" s="53">
        <f>'022010'!C34</f>
        <v>0</v>
      </c>
      <c r="I34" s="53">
        <f>'081045'!C34</f>
        <v>22756</v>
      </c>
      <c r="J34" s="53">
        <f>'086020'!C34</f>
        <v>212402</v>
      </c>
      <c r="K34" s="53">
        <f>'104037'!C34</f>
        <v>701953</v>
      </c>
      <c r="L34" s="53">
        <f>'096015'!C34</f>
        <v>2464810</v>
      </c>
      <c r="M34" s="53">
        <f>'082044,082092'!C34</f>
        <v>206915</v>
      </c>
      <c r="N34" s="53">
        <f>'074031'!C34</f>
        <v>125276</v>
      </c>
      <c r="O34" s="53">
        <f>'041233'!C34</f>
        <v>361304</v>
      </c>
      <c r="P34" s="53">
        <f>'013350'!C34</f>
        <v>136221</v>
      </c>
      <c r="Q34" s="53">
        <f>'011130'!C34</f>
        <v>1322000</v>
      </c>
      <c r="R34" s="86">
        <f t="shared" si="1"/>
        <v>8795836</v>
      </c>
    </row>
    <row r="35" spans="1:18">
      <c r="A35" s="13" t="s">
        <v>55</v>
      </c>
      <c r="B35" s="14"/>
      <c r="C35" s="37">
        <f>'0660010'!C35</f>
        <v>0</v>
      </c>
      <c r="D35" s="53">
        <f>'066020'!C35</f>
        <v>10240</v>
      </c>
      <c r="E35" s="53">
        <f>'064010'!C35</f>
        <v>1637795</v>
      </c>
      <c r="F35" s="53">
        <f>'013320'!C35</f>
        <v>10630</v>
      </c>
      <c r="G35" s="53">
        <f>'045160'!C35</f>
        <v>0</v>
      </c>
      <c r="H35" s="53">
        <f>'022010'!C35</f>
        <v>0</v>
      </c>
      <c r="I35" s="53">
        <f>'081045'!C35</f>
        <v>22756</v>
      </c>
      <c r="J35" s="53">
        <f>'086020'!C35</f>
        <v>205274</v>
      </c>
      <c r="K35" s="53">
        <f>'104037'!C35</f>
        <v>0</v>
      </c>
      <c r="L35" s="53">
        <f>'096015'!C35</f>
        <v>200157</v>
      </c>
      <c r="M35" s="53">
        <f>'082044,082092'!C35</f>
        <v>87371</v>
      </c>
      <c r="N35" s="53">
        <f>'074031'!C35</f>
        <v>54326</v>
      </c>
      <c r="O35" s="53">
        <f>'041233'!C35</f>
        <v>38561</v>
      </c>
      <c r="P35" s="53">
        <f>'013350'!C35</f>
        <v>136221</v>
      </c>
      <c r="Q35" s="53">
        <f>'011130'!C35</f>
        <v>300000</v>
      </c>
      <c r="R35" s="86">
        <f t="shared" si="1"/>
        <v>2703331</v>
      </c>
    </row>
    <row r="36" spans="1:18">
      <c r="A36" s="11">
        <v>533111</v>
      </c>
      <c r="B36" s="12" t="s">
        <v>9</v>
      </c>
      <c r="C36" s="37">
        <f>'0660010'!C36</f>
        <v>0</v>
      </c>
      <c r="D36" s="53">
        <f>'066020'!C36</f>
        <v>0</v>
      </c>
      <c r="E36" s="53">
        <f>'064010'!C36</f>
        <v>1637795</v>
      </c>
      <c r="F36" s="53">
        <f>'013320'!C36</f>
        <v>1861</v>
      </c>
      <c r="G36" s="53">
        <f>'045160'!C36</f>
        <v>0</v>
      </c>
      <c r="H36" s="53">
        <f>'022010'!C36</f>
        <v>0</v>
      </c>
      <c r="I36" s="53">
        <f>'081045'!C36</f>
        <v>2315</v>
      </c>
      <c r="J36" s="53">
        <f>'086020'!C36</f>
        <v>107894</v>
      </c>
      <c r="K36" s="53">
        <f>'104037'!C36</f>
        <v>0</v>
      </c>
      <c r="L36" s="53">
        <f>'096015'!C36</f>
        <v>0</v>
      </c>
      <c r="M36" s="53">
        <f>'082044,082092'!C36</f>
        <v>37011</v>
      </c>
      <c r="N36" s="53">
        <f>'074031'!C36</f>
        <v>16253</v>
      </c>
      <c r="O36" s="53">
        <f>'041233'!C36</f>
        <v>38561</v>
      </c>
      <c r="P36" s="53">
        <f>'013350'!C36</f>
        <v>50000</v>
      </c>
      <c r="Q36" s="53">
        <f>'011130'!C36</f>
        <v>200000</v>
      </c>
      <c r="R36" s="86">
        <f t="shared" si="1"/>
        <v>2091690</v>
      </c>
    </row>
    <row r="37" spans="1:18">
      <c r="A37" s="11">
        <v>533121</v>
      </c>
      <c r="B37" s="12" t="s">
        <v>10</v>
      </c>
      <c r="C37" s="37">
        <f>'0660010'!C37</f>
        <v>0</v>
      </c>
      <c r="D37" s="53">
        <f>'066020'!C37</f>
        <v>0</v>
      </c>
      <c r="E37" s="53">
        <f>'064010'!C37</f>
        <v>0</v>
      </c>
      <c r="F37" s="53">
        <f>'013320'!C37</f>
        <v>0</v>
      </c>
      <c r="G37" s="53">
        <f>'045160'!C37</f>
        <v>0</v>
      </c>
      <c r="H37" s="53">
        <f>'022010'!C37</f>
        <v>0</v>
      </c>
      <c r="I37" s="53">
        <f>'081045'!C37</f>
        <v>9708</v>
      </c>
      <c r="J37" s="53">
        <f>'086020'!C37</f>
        <v>9191</v>
      </c>
      <c r="K37" s="53">
        <f>'104037'!C37</f>
        <v>0</v>
      </c>
      <c r="L37" s="53">
        <f>'096015'!C37</f>
        <v>75259</v>
      </c>
      <c r="M37" s="53">
        <f>'082044,082092'!C37</f>
        <v>26832</v>
      </c>
      <c r="N37" s="53">
        <f>'074031'!C37</f>
        <v>28110</v>
      </c>
      <c r="O37" s="53">
        <f>'041233'!C37</f>
        <v>0</v>
      </c>
      <c r="P37" s="53">
        <f>'013350'!C37</f>
        <v>40000</v>
      </c>
      <c r="Q37" s="53">
        <f>'011130'!C37</f>
        <v>50000</v>
      </c>
      <c r="R37" s="86">
        <f t="shared" si="1"/>
        <v>239100</v>
      </c>
    </row>
    <row r="38" spans="1:18">
      <c r="A38" s="11">
        <v>533131</v>
      </c>
      <c r="B38" s="12" t="s">
        <v>11</v>
      </c>
      <c r="C38" s="37">
        <f>'0660010'!C38</f>
        <v>0</v>
      </c>
      <c r="D38" s="53">
        <f>'066020'!C38</f>
        <v>10240</v>
      </c>
      <c r="E38" s="53">
        <f>'064010'!C38</f>
        <v>0</v>
      </c>
      <c r="F38" s="53">
        <f>'013320'!C38</f>
        <v>8769</v>
      </c>
      <c r="G38" s="53">
        <f>'045160'!C38</f>
        <v>0</v>
      </c>
      <c r="H38" s="53">
        <f>'022010'!C38</f>
        <v>0</v>
      </c>
      <c r="I38" s="53">
        <f>'081045'!C38</f>
        <v>10733</v>
      </c>
      <c r="J38" s="53">
        <f>'086020'!C38</f>
        <v>88189</v>
      </c>
      <c r="K38" s="53">
        <f>'104037'!C38</f>
        <v>0</v>
      </c>
      <c r="L38" s="53">
        <f>'096015'!C38</f>
        <v>124898</v>
      </c>
      <c r="M38" s="53">
        <f>'082044,082092'!C38</f>
        <v>23528</v>
      </c>
      <c r="N38" s="53">
        <f>'074031'!C38</f>
        <v>9963</v>
      </c>
      <c r="O38" s="53">
        <f>'041233'!C38</f>
        <v>0</v>
      </c>
      <c r="P38" s="53">
        <f>'013350'!C38</f>
        <v>46221</v>
      </c>
      <c r="Q38" s="53">
        <f>'011130'!C38</f>
        <v>50000</v>
      </c>
      <c r="R38" s="86">
        <f t="shared" si="1"/>
        <v>372541</v>
      </c>
    </row>
    <row r="39" spans="1:18">
      <c r="A39" s="11">
        <v>533141</v>
      </c>
      <c r="B39" s="12" t="s">
        <v>56</v>
      </c>
      <c r="C39" s="37">
        <f>'0660010'!C39</f>
        <v>0</v>
      </c>
      <c r="D39" s="53">
        <f>'066020'!C39</f>
        <v>0</v>
      </c>
      <c r="E39" s="53">
        <f>'064010'!C39</f>
        <v>0</v>
      </c>
      <c r="F39" s="53">
        <f>'013320'!C39</f>
        <v>0</v>
      </c>
      <c r="G39" s="53">
        <f>'045160'!C39</f>
        <v>0</v>
      </c>
      <c r="H39" s="53">
        <f>'022010'!C39</f>
        <v>0</v>
      </c>
      <c r="I39" s="53">
        <f>'081045'!C39</f>
        <v>0</v>
      </c>
      <c r="J39" s="53">
        <f>'086020'!C39</f>
        <v>0</v>
      </c>
      <c r="K39" s="53">
        <f>'104037'!C39</f>
        <v>0</v>
      </c>
      <c r="L39" s="53">
        <f>'096015'!C39</f>
        <v>0</v>
      </c>
      <c r="M39" s="53">
        <f>'082044,082092'!C39</f>
        <v>0</v>
      </c>
      <c r="N39" s="53">
        <f>'074031'!C39</f>
        <v>0</v>
      </c>
      <c r="O39" s="53">
        <f>'041233'!C39</f>
        <v>0</v>
      </c>
      <c r="P39" s="53">
        <f>'013350'!C39</f>
        <v>0</v>
      </c>
      <c r="Q39" s="53">
        <f>'011130'!C39</f>
        <v>0</v>
      </c>
      <c r="R39" s="86">
        <f t="shared" si="1"/>
        <v>0</v>
      </c>
    </row>
    <row r="40" spans="1:18">
      <c r="A40" s="13" t="s">
        <v>12</v>
      </c>
      <c r="B40" s="14"/>
      <c r="C40" s="37">
        <f>'0660010'!C40</f>
        <v>0</v>
      </c>
      <c r="D40" s="53">
        <f>'066020'!C40</f>
        <v>0</v>
      </c>
      <c r="E40" s="53">
        <f>'064010'!C40</f>
        <v>0</v>
      </c>
      <c r="F40" s="53">
        <f>'013320'!C40</f>
        <v>0</v>
      </c>
      <c r="G40" s="53">
        <f>'045160'!C40</f>
        <v>0</v>
      </c>
      <c r="H40" s="53">
        <f>'022010'!C40</f>
        <v>0</v>
      </c>
      <c r="I40" s="53">
        <f>'081045'!C40</f>
        <v>0</v>
      </c>
      <c r="J40" s="53">
        <f>'086020'!C40</f>
        <v>0</v>
      </c>
      <c r="K40" s="53">
        <f>'104037'!C40</f>
        <v>701953</v>
      </c>
      <c r="L40" s="53">
        <f>'096015'!C40</f>
        <v>2251276</v>
      </c>
      <c r="M40" s="53">
        <f>'082044,082092'!C40</f>
        <v>0</v>
      </c>
      <c r="N40" s="53">
        <f>'074031'!C40</f>
        <v>0</v>
      </c>
      <c r="O40" s="53">
        <f>'041233'!C40</f>
        <v>0</v>
      </c>
      <c r="P40" s="53">
        <f>'013350'!C40</f>
        <v>0</v>
      </c>
      <c r="Q40" s="53">
        <f>'011130'!C40</f>
        <v>0</v>
      </c>
      <c r="R40" s="86">
        <f t="shared" si="1"/>
        <v>2953229</v>
      </c>
    </row>
    <row r="41" spans="1:18">
      <c r="A41" s="11">
        <v>53321</v>
      </c>
      <c r="B41" s="12" t="s">
        <v>13</v>
      </c>
      <c r="C41" s="37">
        <f>'0660010'!C41</f>
        <v>0</v>
      </c>
      <c r="D41" s="53">
        <f>'066020'!C41</f>
        <v>0</v>
      </c>
      <c r="E41" s="53">
        <f>'064010'!C41</f>
        <v>0</v>
      </c>
      <c r="F41" s="53">
        <f>'013320'!C41</f>
        <v>0</v>
      </c>
      <c r="G41" s="53">
        <f>'045160'!C41</f>
        <v>0</v>
      </c>
      <c r="H41" s="53">
        <f>'022010'!C41</f>
        <v>0</v>
      </c>
      <c r="I41" s="53">
        <f>'081045'!C41</f>
        <v>0</v>
      </c>
      <c r="J41" s="53">
        <f>'086020'!C41</f>
        <v>0</v>
      </c>
      <c r="K41" s="53">
        <f>'104037'!C41</f>
        <v>701953</v>
      </c>
      <c r="L41" s="53">
        <f>'096015'!C41</f>
        <v>2251276</v>
      </c>
      <c r="M41" s="53">
        <f>'082044,082092'!C41</f>
        <v>0</v>
      </c>
      <c r="N41" s="53">
        <f>'074031'!C41</f>
        <v>0</v>
      </c>
      <c r="O41" s="53">
        <f>'041233'!C41</f>
        <v>0</v>
      </c>
      <c r="P41" s="53">
        <f>'013350'!C41</f>
        <v>0</v>
      </c>
      <c r="Q41" s="53">
        <f>'011130'!C41</f>
        <v>0</v>
      </c>
      <c r="R41" s="86">
        <f t="shared" si="1"/>
        <v>2953229</v>
      </c>
    </row>
    <row r="42" spans="1:18">
      <c r="A42" s="18" t="s">
        <v>14</v>
      </c>
      <c r="B42" s="19"/>
      <c r="C42" s="37">
        <f>'0660010'!C42</f>
        <v>0</v>
      </c>
      <c r="D42" s="53">
        <f>'066020'!C42</f>
        <v>0</v>
      </c>
      <c r="E42" s="53">
        <f>'064010'!C42</f>
        <v>0</v>
      </c>
      <c r="F42" s="53">
        <f>'013320'!C42</f>
        <v>0</v>
      </c>
      <c r="G42" s="53">
        <f>'045160'!C42</f>
        <v>0</v>
      </c>
      <c r="H42" s="53">
        <f>'022010'!C42</f>
        <v>0</v>
      </c>
      <c r="I42" s="53">
        <f>'081045'!C42</f>
        <v>0</v>
      </c>
      <c r="J42" s="53">
        <f>'086020'!C42</f>
        <v>0</v>
      </c>
      <c r="K42" s="53">
        <f>'104037'!C42</f>
        <v>0</v>
      </c>
      <c r="L42" s="53">
        <f>'096015'!C42</f>
        <v>0</v>
      </c>
      <c r="M42" s="53">
        <f>'082044,082092'!C42</f>
        <v>0</v>
      </c>
      <c r="N42" s="53">
        <f>'074031'!C42</f>
        <v>0</v>
      </c>
      <c r="O42" s="53">
        <f>'041233'!C42</f>
        <v>238110</v>
      </c>
      <c r="P42" s="53">
        <f>'013350'!C42</f>
        <v>0</v>
      </c>
      <c r="Q42" s="53">
        <f>'011130'!C42</f>
        <v>0</v>
      </c>
      <c r="R42" s="86">
        <f t="shared" si="1"/>
        <v>238110</v>
      </c>
    </row>
    <row r="43" spans="1:18" s="31" customFormat="1">
      <c r="A43" s="29">
        <v>533311</v>
      </c>
      <c r="B43" s="30" t="s">
        <v>57</v>
      </c>
      <c r="C43" s="37">
        <f>'0660010'!C43</f>
        <v>0</v>
      </c>
      <c r="D43" s="53">
        <f>'066020'!C43</f>
        <v>0</v>
      </c>
      <c r="E43" s="53">
        <f>'064010'!C43</f>
        <v>0</v>
      </c>
      <c r="F43" s="53">
        <f>'013320'!C43</f>
        <v>0</v>
      </c>
      <c r="G43" s="53">
        <f>'045160'!C43</f>
        <v>0</v>
      </c>
      <c r="H43" s="53">
        <f>'022010'!C43</f>
        <v>0</v>
      </c>
      <c r="I43" s="53">
        <f>'081045'!C43</f>
        <v>0</v>
      </c>
      <c r="J43" s="53">
        <f>'086020'!C43</f>
        <v>0</v>
      </c>
      <c r="K43" s="53">
        <f>'104037'!C43</f>
        <v>0</v>
      </c>
      <c r="L43" s="53">
        <f>'096015'!C43</f>
        <v>0</v>
      </c>
      <c r="M43" s="53">
        <f>'082044,082092'!C43</f>
        <v>0</v>
      </c>
      <c r="N43" s="53">
        <f>'074031'!C43</f>
        <v>0</v>
      </c>
      <c r="O43" s="53">
        <f>'041233'!C43</f>
        <v>238110</v>
      </c>
      <c r="P43" s="53">
        <f>'013350'!C43</f>
        <v>0</v>
      </c>
      <c r="Q43" s="53">
        <f>'011130'!C43</f>
        <v>0</v>
      </c>
      <c r="R43" s="86">
        <f t="shared" si="1"/>
        <v>238110</v>
      </c>
    </row>
    <row r="44" spans="1:18">
      <c r="A44" s="20" t="s">
        <v>15</v>
      </c>
      <c r="B44" s="21"/>
      <c r="C44" s="37">
        <f>'0660010'!C44</f>
        <v>46850</v>
      </c>
      <c r="D44" s="53">
        <f>'066020'!C44</f>
        <v>300000</v>
      </c>
      <c r="E44" s="53">
        <f>'064010'!C44</f>
        <v>0</v>
      </c>
      <c r="F44" s="53">
        <f>'013320'!C44</f>
        <v>50000</v>
      </c>
      <c r="G44" s="53">
        <f>'045160'!C44</f>
        <v>1115339</v>
      </c>
      <c r="H44" s="53">
        <f>'022010'!C44</f>
        <v>0</v>
      </c>
      <c r="I44" s="53">
        <f>'081045'!C44</f>
        <v>0</v>
      </c>
      <c r="J44" s="53">
        <f>'086020'!C44</f>
        <v>0</v>
      </c>
      <c r="K44" s="53">
        <f>'104037'!C44</f>
        <v>0</v>
      </c>
      <c r="L44" s="53">
        <f>'096015'!C44</f>
        <v>0</v>
      </c>
      <c r="M44" s="53">
        <f>'082044,082092'!C44</f>
        <v>98810</v>
      </c>
      <c r="N44" s="53">
        <f>'074031'!C44</f>
        <v>50000</v>
      </c>
      <c r="O44" s="53">
        <f>'041233'!C44</f>
        <v>0</v>
      </c>
      <c r="P44" s="53">
        <f>'013350'!C44</f>
        <v>0</v>
      </c>
      <c r="Q44" s="53">
        <f>'011130'!C44</f>
        <v>150000</v>
      </c>
      <c r="R44" s="86">
        <f t="shared" si="1"/>
        <v>1810999</v>
      </c>
    </row>
    <row r="45" spans="1:18" s="31" customFormat="1">
      <c r="A45" s="32">
        <v>53341</v>
      </c>
      <c r="B45" s="33" t="s">
        <v>58</v>
      </c>
      <c r="C45" s="37">
        <f>'0660010'!C45</f>
        <v>46850</v>
      </c>
      <c r="D45" s="53">
        <f>'066020'!C45</f>
        <v>300000</v>
      </c>
      <c r="E45" s="53">
        <f>'064010'!C45</f>
        <v>0</v>
      </c>
      <c r="F45" s="53">
        <f>'013320'!C45</f>
        <v>50000</v>
      </c>
      <c r="G45" s="53">
        <f>'045160'!C45</f>
        <v>1115339</v>
      </c>
      <c r="H45" s="53">
        <f>'022010'!C45</f>
        <v>0</v>
      </c>
      <c r="I45" s="53">
        <f>'081045'!C45</f>
        <v>0</v>
      </c>
      <c r="J45" s="53">
        <f>'086020'!C45</f>
        <v>0</v>
      </c>
      <c r="K45" s="53">
        <f>'104037'!C45</f>
        <v>0</v>
      </c>
      <c r="L45" s="53">
        <f>'096015'!C45</f>
        <v>0</v>
      </c>
      <c r="M45" s="53">
        <f>'082044,082092'!C45</f>
        <v>98810</v>
      </c>
      <c r="N45" s="53">
        <f>'074031'!C45</f>
        <v>50000</v>
      </c>
      <c r="O45" s="53">
        <f>'041233'!C45</f>
        <v>0</v>
      </c>
      <c r="P45" s="53">
        <f>'013350'!C45</f>
        <v>0</v>
      </c>
      <c r="Q45" s="53">
        <f>'011130'!C45</f>
        <v>150000</v>
      </c>
      <c r="R45" s="86">
        <f t="shared" si="1"/>
        <v>1810999</v>
      </c>
    </row>
    <row r="46" spans="1:18">
      <c r="A46" s="15" t="s">
        <v>26</v>
      </c>
      <c r="B46" s="16"/>
      <c r="C46" s="37">
        <f>'0660010'!C46</f>
        <v>0</v>
      </c>
      <c r="D46" s="53">
        <f>'066020'!C46</f>
        <v>0</v>
      </c>
      <c r="E46" s="53">
        <f>'064010'!C46</f>
        <v>0</v>
      </c>
      <c r="F46" s="53">
        <f>'013320'!C46</f>
        <v>0</v>
      </c>
      <c r="G46" s="53">
        <f>'045160'!C46</f>
        <v>0</v>
      </c>
      <c r="H46" s="53">
        <f>'022010'!C46</f>
        <v>0</v>
      </c>
      <c r="I46" s="53">
        <f>'081045'!C46</f>
        <v>0</v>
      </c>
      <c r="J46" s="53">
        <f>'086020'!C46</f>
        <v>0</v>
      </c>
      <c r="K46" s="53">
        <f>'104037'!C46</f>
        <v>0</v>
      </c>
      <c r="L46" s="53">
        <f>'096015'!C46</f>
        <v>0</v>
      </c>
      <c r="M46" s="53">
        <f>'082044,082092'!C46</f>
        <v>0</v>
      </c>
      <c r="N46" s="53">
        <f>'074031'!C46</f>
        <v>0</v>
      </c>
      <c r="O46" s="53">
        <f>'041233'!C46</f>
        <v>0</v>
      </c>
      <c r="P46" s="53">
        <f>'013350'!C46</f>
        <v>0</v>
      </c>
      <c r="Q46" s="53">
        <f>'011130'!C46</f>
        <v>0</v>
      </c>
      <c r="R46" s="86">
        <f t="shared" si="1"/>
        <v>0</v>
      </c>
    </row>
    <row r="47" spans="1:18" s="31" customFormat="1">
      <c r="A47" s="10">
        <v>53351</v>
      </c>
      <c r="B47" s="17" t="s">
        <v>59</v>
      </c>
      <c r="C47" s="37">
        <f>'0660010'!C47</f>
        <v>0</v>
      </c>
      <c r="D47" s="53">
        <f>'066020'!C47</f>
        <v>0</v>
      </c>
      <c r="E47" s="53">
        <f>'064010'!C47</f>
        <v>0</v>
      </c>
      <c r="F47" s="53">
        <f>'013320'!C47</f>
        <v>0</v>
      </c>
      <c r="G47" s="53">
        <f>'045160'!C47</f>
        <v>0</v>
      </c>
      <c r="H47" s="53">
        <f>'022010'!C47</f>
        <v>0</v>
      </c>
      <c r="I47" s="53">
        <f>'081045'!C47</f>
        <v>0</v>
      </c>
      <c r="J47" s="53">
        <f>'086020'!C47</f>
        <v>0</v>
      </c>
      <c r="K47" s="53">
        <f>'104037'!C47</f>
        <v>0</v>
      </c>
      <c r="L47" s="53">
        <f>'096015'!C47</f>
        <v>0</v>
      </c>
      <c r="M47" s="53">
        <f>'082044,082092'!C47</f>
        <v>0</v>
      </c>
      <c r="N47" s="53">
        <f>'074031'!C47</f>
        <v>0</v>
      </c>
      <c r="O47" s="53">
        <f>'041233'!C47</f>
        <v>0</v>
      </c>
      <c r="P47" s="53">
        <f>'013350'!C47</f>
        <v>0</v>
      </c>
      <c r="Q47" s="53">
        <f>'011130'!C47</f>
        <v>0</v>
      </c>
      <c r="R47" s="86">
        <f t="shared" si="1"/>
        <v>0</v>
      </c>
    </row>
    <row r="48" spans="1:18">
      <c r="A48" s="15" t="s">
        <v>16</v>
      </c>
      <c r="B48" s="16"/>
      <c r="C48" s="37">
        <f>'0660010'!C48</f>
        <v>0</v>
      </c>
      <c r="D48" s="53">
        <f>'066020'!C48</f>
        <v>0</v>
      </c>
      <c r="E48" s="53">
        <f>'064010'!C48</f>
        <v>0</v>
      </c>
      <c r="F48" s="53">
        <f>'013320'!C48</f>
        <v>0</v>
      </c>
      <c r="G48" s="53">
        <f>'045160'!C48</f>
        <v>0</v>
      </c>
      <c r="H48" s="53">
        <f>'022010'!C48</f>
        <v>0</v>
      </c>
      <c r="I48" s="53">
        <f>'081045'!C48</f>
        <v>0</v>
      </c>
      <c r="J48" s="53">
        <f>'086020'!C48</f>
        <v>0</v>
      </c>
      <c r="K48" s="53">
        <f>'104037'!C48</f>
        <v>0</v>
      </c>
      <c r="L48" s="53">
        <f>'096015'!C48</f>
        <v>0</v>
      </c>
      <c r="M48" s="53">
        <f>'082044,082092'!C48</f>
        <v>0</v>
      </c>
      <c r="N48" s="53">
        <f>'074031'!C48</f>
        <v>0</v>
      </c>
      <c r="O48" s="53">
        <f>'041233'!C48</f>
        <v>0</v>
      </c>
      <c r="P48" s="53">
        <f>'013350'!C48</f>
        <v>0</v>
      </c>
      <c r="Q48" s="53">
        <f>'011130'!C48</f>
        <v>0</v>
      </c>
      <c r="R48" s="86">
        <f t="shared" si="1"/>
        <v>0</v>
      </c>
    </row>
    <row r="49" spans="1:18" s="31" customFormat="1">
      <c r="A49" s="10">
        <v>53361</v>
      </c>
      <c r="B49" s="17" t="s">
        <v>60</v>
      </c>
      <c r="C49" s="37">
        <f>'0660010'!C49</f>
        <v>0</v>
      </c>
      <c r="D49" s="53">
        <f>'066020'!C49</f>
        <v>0</v>
      </c>
      <c r="E49" s="53">
        <f>'064010'!C49</f>
        <v>0</v>
      </c>
      <c r="F49" s="53">
        <f>'013320'!C49</f>
        <v>0</v>
      </c>
      <c r="G49" s="53">
        <f>'045160'!C49</f>
        <v>0</v>
      </c>
      <c r="H49" s="53">
        <f>'022010'!C49</f>
        <v>0</v>
      </c>
      <c r="I49" s="53">
        <f>'081045'!C49</f>
        <v>0</v>
      </c>
      <c r="J49" s="53">
        <f>'086020'!C49</f>
        <v>0</v>
      </c>
      <c r="K49" s="53">
        <f>'104037'!C49</f>
        <v>0</v>
      </c>
      <c r="L49" s="53">
        <f>'096015'!C49</f>
        <v>0</v>
      </c>
      <c r="M49" s="53">
        <f>'082044,082092'!C49</f>
        <v>0</v>
      </c>
      <c r="N49" s="53">
        <f>'074031'!C49</f>
        <v>0</v>
      </c>
      <c r="O49" s="53">
        <f>'041233'!C49</f>
        <v>0</v>
      </c>
      <c r="P49" s="53">
        <f>'013350'!C49</f>
        <v>0</v>
      </c>
      <c r="Q49" s="53">
        <f>'011130'!C49</f>
        <v>0</v>
      </c>
      <c r="R49" s="86">
        <f t="shared" si="1"/>
        <v>0</v>
      </c>
    </row>
    <row r="50" spans="1:18">
      <c r="A50" s="15" t="s">
        <v>27</v>
      </c>
      <c r="B50" s="16"/>
      <c r="C50" s="37">
        <f>'0660010'!C50</f>
        <v>0</v>
      </c>
      <c r="D50" s="53">
        <f>'066020'!C50</f>
        <v>71345</v>
      </c>
      <c r="E50" s="53">
        <f>'064010'!C50</f>
        <v>0</v>
      </c>
      <c r="F50" s="53">
        <f>'013320'!C50</f>
        <v>0</v>
      </c>
      <c r="G50" s="53">
        <f>'045160'!C50</f>
        <v>0</v>
      </c>
      <c r="H50" s="53">
        <f>'022010'!C50</f>
        <v>0</v>
      </c>
      <c r="I50" s="53">
        <f>'081045'!C50</f>
        <v>0</v>
      </c>
      <c r="J50" s="53">
        <f>'086020'!C50</f>
        <v>7128</v>
      </c>
      <c r="K50" s="53">
        <f>'104037'!C50</f>
        <v>0</v>
      </c>
      <c r="L50" s="53">
        <f>'096015'!C50</f>
        <v>13377</v>
      </c>
      <c r="M50" s="53">
        <f>'082044,082092'!C50</f>
        <v>20734</v>
      </c>
      <c r="N50" s="53">
        <f>'074031'!C50</f>
        <v>20950</v>
      </c>
      <c r="O50" s="53">
        <f>'041233'!C50</f>
        <v>84633</v>
      </c>
      <c r="P50" s="53">
        <f>'013350'!C50</f>
        <v>0</v>
      </c>
      <c r="Q50" s="53">
        <f>'011130'!C50</f>
        <v>872000</v>
      </c>
      <c r="R50" s="86">
        <f t="shared" si="1"/>
        <v>1090167</v>
      </c>
    </row>
    <row r="51" spans="1:18">
      <c r="A51" s="11">
        <v>533711</v>
      </c>
      <c r="B51" s="12" t="s">
        <v>61</v>
      </c>
      <c r="C51" s="37">
        <f>'0660010'!C51</f>
        <v>0</v>
      </c>
      <c r="D51" s="53">
        <f>'066020'!C51</f>
        <v>0</v>
      </c>
      <c r="E51" s="53">
        <f>'064010'!C51</f>
        <v>0</v>
      </c>
      <c r="F51" s="53">
        <f>'013320'!C51</f>
        <v>0</v>
      </c>
      <c r="G51" s="53">
        <f>'045160'!C51</f>
        <v>0</v>
      </c>
      <c r="H51" s="53">
        <f>'022010'!C51</f>
        <v>0</v>
      </c>
      <c r="I51" s="53">
        <f>'081045'!C51</f>
        <v>0</v>
      </c>
      <c r="J51" s="53">
        <f>'086020'!C51</f>
        <v>0</v>
      </c>
      <c r="K51" s="53">
        <f>'104037'!C51</f>
        <v>0</v>
      </c>
      <c r="L51" s="53">
        <f>'096015'!C51</f>
        <v>0</v>
      </c>
      <c r="M51" s="53">
        <f>'082044,082092'!C51</f>
        <v>0</v>
      </c>
      <c r="N51" s="53">
        <f>'074031'!C51</f>
        <v>0</v>
      </c>
      <c r="O51" s="53">
        <f>'041233'!C51</f>
        <v>0</v>
      </c>
      <c r="P51" s="53">
        <f>'013350'!C51</f>
        <v>0</v>
      </c>
      <c r="Q51" s="53">
        <f>'011130'!C51</f>
        <v>50000</v>
      </c>
      <c r="R51" s="86">
        <f t="shared" si="1"/>
        <v>50000</v>
      </c>
    </row>
    <row r="52" spans="1:18">
      <c r="A52" s="11">
        <v>533721</v>
      </c>
      <c r="B52" s="12" t="s">
        <v>18</v>
      </c>
      <c r="C52" s="37">
        <f>'0660010'!C52</f>
        <v>0</v>
      </c>
      <c r="D52" s="53">
        <f>'066020'!C52</f>
        <v>0</v>
      </c>
      <c r="E52" s="53">
        <f>'064010'!C52</f>
        <v>0</v>
      </c>
      <c r="F52" s="53">
        <f>'013320'!C52</f>
        <v>0</v>
      </c>
      <c r="G52" s="53">
        <f>'045160'!C52</f>
        <v>0</v>
      </c>
      <c r="H52" s="53">
        <f>'022010'!C52</f>
        <v>0</v>
      </c>
      <c r="I52" s="53">
        <f>'081045'!C52</f>
        <v>0</v>
      </c>
      <c r="J52" s="53">
        <f>'086020'!C52</f>
        <v>0</v>
      </c>
      <c r="K52" s="53">
        <f>'104037'!C52</f>
        <v>0</v>
      </c>
      <c r="L52" s="53">
        <f>'096015'!C52</f>
        <v>0</v>
      </c>
      <c r="M52" s="53">
        <f>'082044,082092'!C52</f>
        <v>0</v>
      </c>
      <c r="N52" s="53">
        <f>'074031'!C52</f>
        <v>0</v>
      </c>
      <c r="O52" s="53">
        <f>'041233'!C52</f>
        <v>84633</v>
      </c>
      <c r="P52" s="53">
        <f>'013350'!C52</f>
        <v>0</v>
      </c>
      <c r="Q52" s="53">
        <f>'011130'!C52</f>
        <v>372000</v>
      </c>
      <c r="R52" s="86">
        <f t="shared" si="1"/>
        <v>456633</v>
      </c>
    </row>
    <row r="53" spans="1:18">
      <c r="A53" s="11">
        <v>533731</v>
      </c>
      <c r="B53" s="12" t="s">
        <v>62</v>
      </c>
      <c r="C53" s="37">
        <f>'0660010'!C53</f>
        <v>0</v>
      </c>
      <c r="D53" s="53">
        <f>'066020'!C53</f>
        <v>0</v>
      </c>
      <c r="E53" s="53">
        <f>'064010'!C53</f>
        <v>0</v>
      </c>
      <c r="F53" s="53">
        <f>'013320'!C53</f>
        <v>0</v>
      </c>
      <c r="G53" s="53">
        <f>'045160'!C53</f>
        <v>0</v>
      </c>
      <c r="H53" s="53">
        <f>'022010'!C53</f>
        <v>0</v>
      </c>
      <c r="I53" s="53">
        <f>'081045'!C53</f>
        <v>0</v>
      </c>
      <c r="J53" s="53">
        <f>'086020'!C53</f>
        <v>0</v>
      </c>
      <c r="K53" s="53">
        <f>'104037'!C53</f>
        <v>0</v>
      </c>
      <c r="L53" s="53">
        <f>'096015'!C53</f>
        <v>0</v>
      </c>
      <c r="M53" s="53">
        <f>'082044,082092'!C53</f>
        <v>0</v>
      </c>
      <c r="N53" s="53">
        <f>'074031'!C53</f>
        <v>0</v>
      </c>
      <c r="O53" s="53">
        <f>'041233'!C53</f>
        <v>0</v>
      </c>
      <c r="P53" s="53">
        <f>'013350'!C53</f>
        <v>0</v>
      </c>
      <c r="Q53" s="53">
        <f>'011130'!C53</f>
        <v>0</v>
      </c>
      <c r="R53" s="86">
        <f t="shared" si="1"/>
        <v>0</v>
      </c>
    </row>
    <row r="54" spans="1:18">
      <c r="A54" s="11">
        <v>533741</v>
      </c>
      <c r="B54" s="12" t="s">
        <v>63</v>
      </c>
      <c r="C54" s="37">
        <f>'0660010'!C54</f>
        <v>0</v>
      </c>
      <c r="D54" s="53">
        <f>'066020'!C54</f>
        <v>0</v>
      </c>
      <c r="E54" s="53">
        <f>'064010'!C54</f>
        <v>0</v>
      </c>
      <c r="F54" s="53">
        <f>'013320'!C54</f>
        <v>0</v>
      </c>
      <c r="G54" s="53">
        <f>'045160'!C54</f>
        <v>0</v>
      </c>
      <c r="H54" s="53">
        <f>'022010'!C54</f>
        <v>0</v>
      </c>
      <c r="I54" s="53">
        <f>'081045'!C54</f>
        <v>0</v>
      </c>
      <c r="J54" s="53">
        <f>'086020'!C54</f>
        <v>0</v>
      </c>
      <c r="K54" s="53">
        <f>'104037'!C54</f>
        <v>0</v>
      </c>
      <c r="L54" s="53">
        <f>'096015'!C54</f>
        <v>0</v>
      </c>
      <c r="M54" s="53">
        <f>'082044,082092'!C54</f>
        <v>0</v>
      </c>
      <c r="N54" s="53">
        <f>'074031'!C54</f>
        <v>0</v>
      </c>
      <c r="O54" s="53">
        <f>'041233'!C54</f>
        <v>0</v>
      </c>
      <c r="P54" s="53">
        <f>'013350'!C54</f>
        <v>0</v>
      </c>
      <c r="Q54" s="53">
        <f>'011130'!C54</f>
        <v>0</v>
      </c>
      <c r="R54" s="86">
        <f t="shared" si="1"/>
        <v>0</v>
      </c>
    </row>
    <row r="55" spans="1:18">
      <c r="A55" s="11">
        <v>533751</v>
      </c>
      <c r="B55" s="12" t="s">
        <v>64</v>
      </c>
      <c r="C55" s="37">
        <f>'0660010'!C55</f>
        <v>0</v>
      </c>
      <c r="D55" s="53">
        <f>'066020'!C55</f>
        <v>0</v>
      </c>
      <c r="E55" s="53">
        <f>'064010'!C55</f>
        <v>0</v>
      </c>
      <c r="F55" s="53">
        <f>'013320'!C55</f>
        <v>0</v>
      </c>
      <c r="G55" s="53">
        <f>'045160'!C55</f>
        <v>0</v>
      </c>
      <c r="H55" s="53">
        <f>'022010'!C55</f>
        <v>0</v>
      </c>
      <c r="I55" s="53">
        <f>'081045'!C55</f>
        <v>0</v>
      </c>
      <c r="J55" s="53">
        <f>'086020'!C55</f>
        <v>0</v>
      </c>
      <c r="K55" s="53">
        <f>'104037'!C55</f>
        <v>0</v>
      </c>
      <c r="L55" s="53">
        <f>'096015'!C55</f>
        <v>0</v>
      </c>
      <c r="M55" s="53">
        <f>'082044,082092'!C55</f>
        <v>0</v>
      </c>
      <c r="N55" s="53">
        <f>'074031'!C55</f>
        <v>0</v>
      </c>
      <c r="O55" s="53">
        <f>'041233'!C55</f>
        <v>0</v>
      </c>
      <c r="P55" s="53">
        <f>'013350'!C55</f>
        <v>0</v>
      </c>
      <c r="Q55" s="53">
        <f>'011130'!C55</f>
        <v>0</v>
      </c>
      <c r="R55" s="86">
        <f t="shared" si="1"/>
        <v>0</v>
      </c>
    </row>
    <row r="56" spans="1:18">
      <c r="A56" s="11">
        <v>533761</v>
      </c>
      <c r="B56" s="12" t="s">
        <v>65</v>
      </c>
      <c r="C56" s="37">
        <f>'0660010'!C56</f>
        <v>0</v>
      </c>
      <c r="D56" s="53">
        <f>'066020'!C56</f>
        <v>0</v>
      </c>
      <c r="E56" s="53">
        <f>'064010'!C56</f>
        <v>0</v>
      </c>
      <c r="F56" s="53">
        <f>'013320'!C56</f>
        <v>0</v>
      </c>
      <c r="G56" s="53">
        <f>'045160'!C56</f>
        <v>0</v>
      </c>
      <c r="H56" s="53">
        <f>'022010'!C56</f>
        <v>0</v>
      </c>
      <c r="I56" s="53">
        <f>'081045'!C56</f>
        <v>0</v>
      </c>
      <c r="J56" s="53">
        <f>'086020'!C56</f>
        <v>7128</v>
      </c>
      <c r="K56" s="53">
        <f>'104037'!C56</f>
        <v>0</v>
      </c>
      <c r="L56" s="53">
        <f>'096015'!C56</f>
        <v>0</v>
      </c>
      <c r="M56" s="53">
        <f>'082044,082092'!C56</f>
        <v>2898</v>
      </c>
      <c r="N56" s="53">
        <f>'074031'!C56</f>
        <v>3114</v>
      </c>
      <c r="O56" s="53">
        <f>'041233'!C56</f>
        <v>0</v>
      </c>
      <c r="P56" s="53">
        <f>'013350'!C56</f>
        <v>0</v>
      </c>
      <c r="Q56" s="53">
        <f>'011130'!C56</f>
        <v>0</v>
      </c>
      <c r="R56" s="86">
        <f t="shared" si="1"/>
        <v>13140</v>
      </c>
    </row>
    <row r="57" spans="1:18">
      <c r="A57" s="11">
        <v>533771</v>
      </c>
      <c r="B57" s="12" t="s">
        <v>66</v>
      </c>
      <c r="C57" s="37">
        <f>'0660010'!C57</f>
        <v>0</v>
      </c>
      <c r="D57" s="53">
        <f>'066020'!C57</f>
        <v>0</v>
      </c>
      <c r="E57" s="53">
        <f>'064010'!C57</f>
        <v>0</v>
      </c>
      <c r="F57" s="53">
        <f>'013320'!C57</f>
        <v>0</v>
      </c>
      <c r="G57" s="53">
        <f>'045160'!C57</f>
        <v>0</v>
      </c>
      <c r="H57" s="53">
        <f>'022010'!C57</f>
        <v>0</v>
      </c>
      <c r="I57" s="53">
        <f>'081045'!C57</f>
        <v>0</v>
      </c>
      <c r="J57" s="53">
        <f>'086020'!C57</f>
        <v>0</v>
      </c>
      <c r="K57" s="53">
        <f>'104037'!C57</f>
        <v>0</v>
      </c>
      <c r="L57" s="53">
        <f>'096015'!C57</f>
        <v>0</v>
      </c>
      <c r="M57" s="53">
        <f>'082044,082092'!C57</f>
        <v>0</v>
      </c>
      <c r="N57" s="53">
        <f>'074031'!C57</f>
        <v>0</v>
      </c>
      <c r="O57" s="53">
        <f>'041233'!C57</f>
        <v>0</v>
      </c>
      <c r="P57" s="53">
        <f>'013350'!C57</f>
        <v>0</v>
      </c>
      <c r="Q57" s="53">
        <f>'011130'!C57</f>
        <v>0</v>
      </c>
      <c r="R57" s="86">
        <f t="shared" si="1"/>
        <v>0</v>
      </c>
    </row>
    <row r="58" spans="1:18">
      <c r="A58" s="11">
        <v>533781</v>
      </c>
      <c r="B58" s="12" t="s">
        <v>67</v>
      </c>
      <c r="C58" s="37">
        <f>'0660010'!C58</f>
        <v>0</v>
      </c>
      <c r="D58" s="53">
        <f>'066020'!C58</f>
        <v>0</v>
      </c>
      <c r="E58" s="53">
        <f>'064010'!C58</f>
        <v>0</v>
      </c>
      <c r="F58" s="53">
        <f>'013320'!C58</f>
        <v>0</v>
      </c>
      <c r="G58" s="53">
        <f>'045160'!C58</f>
        <v>0</v>
      </c>
      <c r="H58" s="53">
        <f>'022010'!C58</f>
        <v>0</v>
      </c>
      <c r="I58" s="53">
        <f>'081045'!C58</f>
        <v>0</v>
      </c>
      <c r="J58" s="53">
        <f>'086020'!C58</f>
        <v>0</v>
      </c>
      <c r="K58" s="53">
        <f>'104037'!C58</f>
        <v>0</v>
      </c>
      <c r="L58" s="53">
        <f>'096015'!C58</f>
        <v>0</v>
      </c>
      <c r="M58" s="53">
        <f>'082044,082092'!C58</f>
        <v>0</v>
      </c>
      <c r="N58" s="53">
        <f>'074031'!C58</f>
        <v>0</v>
      </c>
      <c r="O58" s="53">
        <f>'041233'!C58</f>
        <v>0</v>
      </c>
      <c r="P58" s="53">
        <f>'013350'!C58</f>
        <v>0</v>
      </c>
      <c r="Q58" s="53">
        <f>'011130'!C58</f>
        <v>0</v>
      </c>
      <c r="R58" s="86">
        <f t="shared" si="1"/>
        <v>0</v>
      </c>
    </row>
    <row r="59" spans="1:18">
      <c r="A59" s="11">
        <v>533791</v>
      </c>
      <c r="B59" s="12" t="s">
        <v>68</v>
      </c>
      <c r="C59" s="37">
        <f>'0660010'!C59</f>
        <v>0</v>
      </c>
      <c r="D59" s="53">
        <f>'066020'!C59</f>
        <v>71345</v>
      </c>
      <c r="E59" s="53">
        <f>'064010'!C59</f>
        <v>0</v>
      </c>
      <c r="F59" s="53">
        <f>'013320'!C59</f>
        <v>0</v>
      </c>
      <c r="G59" s="53">
        <f>'045160'!C59</f>
        <v>0</v>
      </c>
      <c r="H59" s="53">
        <f>'022010'!C59</f>
        <v>0</v>
      </c>
      <c r="I59" s="53">
        <f>'081045'!C59</f>
        <v>0</v>
      </c>
      <c r="J59" s="53">
        <f>'086020'!C59</f>
        <v>0</v>
      </c>
      <c r="K59" s="53">
        <f>'104037'!C59</f>
        <v>0</v>
      </c>
      <c r="L59" s="53">
        <f>'096015'!C59</f>
        <v>13377</v>
      </c>
      <c r="M59" s="53">
        <f>'082044,082092'!C59</f>
        <v>17836</v>
      </c>
      <c r="N59" s="53">
        <f>'074031'!C59</f>
        <v>17836</v>
      </c>
      <c r="O59" s="53">
        <f>'041233'!C59</f>
        <v>0</v>
      </c>
      <c r="P59" s="53">
        <f>'013350'!C59</f>
        <v>0</v>
      </c>
      <c r="Q59" s="53">
        <f>'011130'!C59</f>
        <v>450000</v>
      </c>
      <c r="R59" s="86">
        <f t="shared" si="1"/>
        <v>570394</v>
      </c>
    </row>
    <row r="60" spans="1:18">
      <c r="A60" s="22" t="s">
        <v>17</v>
      </c>
      <c r="B60" s="23"/>
      <c r="C60" s="37">
        <f>'0660010'!C60</f>
        <v>0</v>
      </c>
      <c r="D60" s="53">
        <f>'066020'!C60</f>
        <v>0</v>
      </c>
      <c r="E60" s="53">
        <f>'064010'!C60</f>
        <v>0</v>
      </c>
      <c r="F60" s="53">
        <f>'013320'!C60</f>
        <v>0</v>
      </c>
      <c r="G60" s="53">
        <f>'045160'!C60</f>
        <v>0</v>
      </c>
      <c r="H60" s="53">
        <f>'022010'!C60</f>
        <v>0</v>
      </c>
      <c r="I60" s="53">
        <f>'081045'!C60</f>
        <v>0</v>
      </c>
      <c r="J60" s="53">
        <f>'086020'!C60</f>
        <v>0</v>
      </c>
      <c r="K60" s="53">
        <f>'104037'!C60</f>
        <v>0</v>
      </c>
      <c r="L60" s="53">
        <f>'096015'!C60</f>
        <v>0</v>
      </c>
      <c r="M60" s="53">
        <f>'082044,082092'!C60</f>
        <v>0</v>
      </c>
      <c r="N60" s="53">
        <f>'074031'!C60</f>
        <v>0</v>
      </c>
      <c r="O60" s="53">
        <f>'041233'!C60</f>
        <v>0</v>
      </c>
      <c r="P60" s="53">
        <f>'013350'!C60</f>
        <v>0</v>
      </c>
      <c r="Q60" s="53">
        <f>'011130'!C60</f>
        <v>0</v>
      </c>
      <c r="R60" s="86">
        <f t="shared" si="1"/>
        <v>0</v>
      </c>
    </row>
    <row r="61" spans="1:18">
      <c r="A61" s="20" t="s">
        <v>28</v>
      </c>
      <c r="B61" s="21"/>
      <c r="C61" s="37">
        <f>'0660010'!C61</f>
        <v>0</v>
      </c>
      <c r="D61" s="53">
        <f>'066020'!C61</f>
        <v>0</v>
      </c>
      <c r="E61" s="53">
        <f>'064010'!C61</f>
        <v>0</v>
      </c>
      <c r="F61" s="53">
        <f>'013320'!C61</f>
        <v>0</v>
      </c>
      <c r="G61" s="53">
        <f>'045160'!C61</f>
        <v>0</v>
      </c>
      <c r="H61" s="53">
        <f>'022010'!C61</f>
        <v>0</v>
      </c>
      <c r="I61" s="53">
        <f>'081045'!C61</f>
        <v>0</v>
      </c>
      <c r="J61" s="53">
        <f>'086020'!C61</f>
        <v>0</v>
      </c>
      <c r="K61" s="53">
        <f>'104037'!C61</f>
        <v>0</v>
      </c>
      <c r="L61" s="53">
        <f>'096015'!C61</f>
        <v>0</v>
      </c>
      <c r="M61" s="53">
        <f>'082044,082092'!C61</f>
        <v>0</v>
      </c>
      <c r="N61" s="53">
        <f>'074031'!C61</f>
        <v>0</v>
      </c>
      <c r="O61" s="53">
        <f>'041233'!C61</f>
        <v>0</v>
      </c>
      <c r="P61" s="53">
        <f>'013350'!C61</f>
        <v>0</v>
      </c>
      <c r="Q61" s="53">
        <f>'011130'!C61</f>
        <v>0</v>
      </c>
      <c r="R61" s="86">
        <f t="shared" si="1"/>
        <v>0</v>
      </c>
    </row>
    <row r="62" spans="1:18">
      <c r="A62" s="11">
        <v>534111</v>
      </c>
      <c r="B62" s="12" t="s">
        <v>69</v>
      </c>
      <c r="C62" s="37">
        <f>'0660010'!C62</f>
        <v>0</v>
      </c>
      <c r="D62" s="53">
        <f>'066020'!C62</f>
        <v>0</v>
      </c>
      <c r="E62" s="53">
        <f>'064010'!C62</f>
        <v>0</v>
      </c>
      <c r="F62" s="53">
        <f>'013320'!C62</f>
        <v>0</v>
      </c>
      <c r="G62" s="53">
        <f>'045160'!C62</f>
        <v>0</v>
      </c>
      <c r="H62" s="53">
        <f>'022010'!C62</f>
        <v>0</v>
      </c>
      <c r="I62" s="53">
        <f>'081045'!C62</f>
        <v>0</v>
      </c>
      <c r="J62" s="53">
        <f>'086020'!C62</f>
        <v>0</v>
      </c>
      <c r="K62" s="53">
        <f>'104037'!C62</f>
        <v>0</v>
      </c>
      <c r="L62" s="53">
        <f>'096015'!C62</f>
        <v>0</v>
      </c>
      <c r="M62" s="53">
        <f>'082044,082092'!C62</f>
        <v>0</v>
      </c>
      <c r="N62" s="53">
        <f>'074031'!C62</f>
        <v>0</v>
      </c>
      <c r="O62" s="53">
        <f>'041233'!C62</f>
        <v>0</v>
      </c>
      <c r="P62" s="53">
        <f>'013350'!C62</f>
        <v>0</v>
      </c>
      <c r="Q62" s="53">
        <f>'011130'!C62</f>
        <v>0</v>
      </c>
      <c r="R62" s="86">
        <f t="shared" si="1"/>
        <v>0</v>
      </c>
    </row>
    <row r="63" spans="1:18">
      <c r="A63" s="88" t="s">
        <v>36</v>
      </c>
      <c r="B63" s="89"/>
      <c r="C63" s="37">
        <f>'0660010'!C63</f>
        <v>196850</v>
      </c>
      <c r="D63" s="53">
        <f>'066020'!C63</f>
        <v>1181102</v>
      </c>
      <c r="E63" s="53">
        <f>'064010'!C63</f>
        <v>1637795</v>
      </c>
      <c r="F63" s="53">
        <f>'013320'!C63</f>
        <v>78740</v>
      </c>
      <c r="G63" s="53">
        <f>'045160'!C63</f>
        <v>1115339</v>
      </c>
      <c r="H63" s="53">
        <f>'022010'!C63</f>
        <v>78740</v>
      </c>
      <c r="I63" s="53">
        <f>'081045'!C63</f>
        <v>22756</v>
      </c>
      <c r="J63" s="53">
        <f>'086020'!C63</f>
        <v>409252</v>
      </c>
      <c r="K63" s="53">
        <f>'104037'!C63</f>
        <v>701953</v>
      </c>
      <c r="L63" s="53">
        <f>'096015'!C63</f>
        <v>2464810</v>
      </c>
      <c r="M63" s="53">
        <f>'082044,082092'!C63</f>
        <v>465523</v>
      </c>
      <c r="N63" s="53">
        <f>'074031'!C63</f>
        <v>465176</v>
      </c>
      <c r="O63" s="53">
        <f>'041233'!C63</f>
        <v>156671</v>
      </c>
      <c r="P63" s="53">
        <f>'013350'!C63</f>
        <v>236221</v>
      </c>
      <c r="Q63" s="53">
        <f>'011130'!C63</f>
        <v>3010000</v>
      </c>
      <c r="R63" s="86">
        <f t="shared" si="1"/>
        <v>12220928</v>
      </c>
    </row>
    <row r="64" spans="1:18">
      <c r="A64" s="22" t="s">
        <v>29</v>
      </c>
      <c r="B64" s="23"/>
      <c r="C64" s="37">
        <f>'0660010'!C64</f>
        <v>53149.5</v>
      </c>
      <c r="D64" s="53">
        <f>'066020'!C64</f>
        <v>318897.54000000004</v>
      </c>
      <c r="E64" s="53">
        <f>'064010'!C64</f>
        <v>442204.65</v>
      </c>
      <c r="F64" s="53">
        <f>'013320'!C64</f>
        <v>21259.800000000003</v>
      </c>
      <c r="G64" s="53">
        <f>'045160'!C64</f>
        <v>301140.53000000003</v>
      </c>
      <c r="H64" s="53">
        <f>'022010'!C64</f>
        <v>21259.800000000003</v>
      </c>
      <c r="I64" s="53">
        <f>'081045'!C64</f>
        <v>6144.1200000000008</v>
      </c>
      <c r="J64" s="53">
        <f>'086020'!C64</f>
        <v>110498.04000000001</v>
      </c>
      <c r="K64" s="53">
        <f>'104037'!C64</f>
        <v>189527.31000000003</v>
      </c>
      <c r="L64" s="53">
        <f>'096015'!C64</f>
        <v>665498.70000000007</v>
      </c>
      <c r="M64" s="53">
        <f>'082044,082092'!C64</f>
        <v>103300</v>
      </c>
      <c r="N64" s="53">
        <f>'074031'!C64</f>
        <v>125597.52</v>
      </c>
      <c r="O64" s="53">
        <f>'041233'!C64</f>
        <v>42301.170000000006</v>
      </c>
      <c r="P64" s="53">
        <f>'013350'!C64</f>
        <v>63779.670000000006</v>
      </c>
      <c r="Q64" s="53">
        <f>'011130'!C64</f>
        <v>827700</v>
      </c>
      <c r="R64" s="86">
        <f t="shared" si="1"/>
        <v>3292258.35</v>
      </c>
    </row>
    <row r="65" spans="1:18">
      <c r="A65" s="13" t="s">
        <v>30</v>
      </c>
      <c r="B65" s="14"/>
      <c r="C65" s="37">
        <f>'0660010'!C65</f>
        <v>53149.5</v>
      </c>
      <c r="D65" s="53">
        <f>'066020'!C65</f>
        <v>318897.54000000004</v>
      </c>
      <c r="E65" s="53">
        <f>'064010'!C65</f>
        <v>442204.65</v>
      </c>
      <c r="F65" s="53">
        <f>'013320'!C65</f>
        <v>21259.800000000003</v>
      </c>
      <c r="G65" s="53">
        <f>'045160'!C65</f>
        <v>301140.53000000003</v>
      </c>
      <c r="H65" s="53">
        <f>'022010'!C65</f>
        <v>21259.800000000003</v>
      </c>
      <c r="I65" s="53">
        <f>'081045'!C65</f>
        <v>6144.1200000000008</v>
      </c>
      <c r="J65" s="53">
        <f>'086020'!C65</f>
        <v>110498.04000000001</v>
      </c>
      <c r="K65" s="53">
        <f>'104037'!C65</f>
        <v>189527.31000000003</v>
      </c>
      <c r="L65" s="53">
        <f>'096015'!C65</f>
        <v>665498.70000000007</v>
      </c>
      <c r="M65" s="53">
        <f>'082044,082092'!C65</f>
        <v>103300</v>
      </c>
      <c r="N65" s="53">
        <f>'074031'!C65</f>
        <v>125597.52</v>
      </c>
      <c r="O65" s="53">
        <f>'041233'!C65</f>
        <v>42301.170000000006</v>
      </c>
      <c r="P65" s="53">
        <f>'013350'!C65</f>
        <v>63779.670000000006</v>
      </c>
      <c r="Q65" s="53">
        <f>'011130'!C65</f>
        <v>812700</v>
      </c>
      <c r="R65" s="86">
        <f t="shared" si="1"/>
        <v>3277258.35</v>
      </c>
    </row>
    <row r="66" spans="1:18">
      <c r="A66" s="13" t="s">
        <v>31</v>
      </c>
      <c r="B66" s="14"/>
      <c r="C66" s="37">
        <f>'0660010'!C66</f>
        <v>0</v>
      </c>
      <c r="D66" s="53">
        <f>'066020'!C66</f>
        <v>0</v>
      </c>
      <c r="E66" s="53">
        <f>'064010'!C66</f>
        <v>0</v>
      </c>
      <c r="F66" s="53">
        <f>'013320'!C66</f>
        <v>0</v>
      </c>
      <c r="G66" s="53">
        <f>'045160'!C66</f>
        <v>0</v>
      </c>
      <c r="H66" s="53">
        <f>'022010'!C66</f>
        <v>0</v>
      </c>
      <c r="I66" s="53">
        <f>'081045'!C66</f>
        <v>0</v>
      </c>
      <c r="J66" s="53">
        <f>'086020'!C66</f>
        <v>0</v>
      </c>
      <c r="K66" s="53">
        <f>'104037'!C66</f>
        <v>0</v>
      </c>
      <c r="L66" s="53">
        <f>'096015'!C66</f>
        <v>0</v>
      </c>
      <c r="M66" s="53">
        <f>'082044,082092'!C66</f>
        <v>0</v>
      </c>
      <c r="N66" s="53">
        <f>'074031'!C66</f>
        <v>0</v>
      </c>
      <c r="O66" s="53">
        <f>'041233'!C66</f>
        <v>0</v>
      </c>
      <c r="P66" s="53">
        <f>'013350'!C66</f>
        <v>0</v>
      </c>
      <c r="Q66" s="53">
        <f>'011130'!C66</f>
        <v>0</v>
      </c>
      <c r="R66" s="86">
        <f t="shared" si="1"/>
        <v>0</v>
      </c>
    </row>
    <row r="67" spans="1:18">
      <c r="A67" s="18" t="s">
        <v>32</v>
      </c>
      <c r="B67" s="19"/>
      <c r="C67" s="37">
        <f>'0660010'!C67</f>
        <v>0</v>
      </c>
      <c r="D67" s="53">
        <f>'066020'!C67</f>
        <v>0</v>
      </c>
      <c r="E67" s="53">
        <f>'064010'!C67</f>
        <v>0</v>
      </c>
      <c r="F67" s="53">
        <f>'013320'!C67</f>
        <v>0</v>
      </c>
      <c r="G67" s="53">
        <f>'045160'!C67</f>
        <v>0</v>
      </c>
      <c r="H67" s="53">
        <f>'022010'!C67</f>
        <v>0</v>
      </c>
      <c r="I67" s="53">
        <f>'081045'!C67</f>
        <v>0</v>
      </c>
      <c r="J67" s="53">
        <f>'086020'!C67</f>
        <v>0</v>
      </c>
      <c r="K67" s="53">
        <f>'104037'!C67</f>
        <v>0</v>
      </c>
      <c r="L67" s="53">
        <f>'096015'!C67</f>
        <v>0</v>
      </c>
      <c r="M67" s="53">
        <f>'082044,082092'!C67</f>
        <v>0</v>
      </c>
      <c r="N67" s="53">
        <f>'074031'!C67</f>
        <v>0</v>
      </c>
      <c r="O67" s="53">
        <f>'041233'!C67</f>
        <v>0</v>
      </c>
      <c r="P67" s="53">
        <f>'013350'!C67</f>
        <v>0</v>
      </c>
      <c r="Q67" s="53">
        <f>'011130'!C67</f>
        <v>0</v>
      </c>
      <c r="R67" s="86">
        <f t="shared" si="1"/>
        <v>0</v>
      </c>
    </row>
    <row r="68" spans="1:18">
      <c r="A68" s="20" t="s">
        <v>33</v>
      </c>
      <c r="B68" s="21"/>
      <c r="C68" s="37">
        <f>'0660010'!C68</f>
        <v>0</v>
      </c>
      <c r="D68" s="53">
        <f>'066020'!C68</f>
        <v>0</v>
      </c>
      <c r="E68" s="53">
        <f>'064010'!C68</f>
        <v>0</v>
      </c>
      <c r="F68" s="53">
        <f>'013320'!C68</f>
        <v>0</v>
      </c>
      <c r="G68" s="53">
        <f>'045160'!C68</f>
        <v>0</v>
      </c>
      <c r="H68" s="53">
        <f>'022010'!C68</f>
        <v>0</v>
      </c>
      <c r="I68" s="53">
        <f>'081045'!C68</f>
        <v>0</v>
      </c>
      <c r="J68" s="53">
        <f>'086020'!C68</f>
        <v>0</v>
      </c>
      <c r="K68" s="53">
        <f>'104037'!C68</f>
        <v>0</v>
      </c>
      <c r="L68" s="53">
        <f>'096015'!C68</f>
        <v>0</v>
      </c>
      <c r="M68" s="53">
        <f>'082044,082092'!C68</f>
        <v>0</v>
      </c>
      <c r="N68" s="53">
        <f>'074031'!C68</f>
        <v>0</v>
      </c>
      <c r="O68" s="53">
        <f>'041233'!C68</f>
        <v>0</v>
      </c>
      <c r="P68" s="53">
        <f>'013350'!C68</f>
        <v>0</v>
      </c>
      <c r="Q68" s="53">
        <f>'011130'!C68</f>
        <v>0</v>
      </c>
      <c r="R68" s="86">
        <f t="shared" si="1"/>
        <v>0</v>
      </c>
    </row>
    <row r="69" spans="1:18">
      <c r="A69" s="15" t="s">
        <v>19</v>
      </c>
      <c r="B69" s="16"/>
      <c r="C69" s="37">
        <f>'0660010'!C69</f>
        <v>0</v>
      </c>
      <c r="D69" s="53">
        <f>'066020'!C69</f>
        <v>0</v>
      </c>
      <c r="E69" s="53">
        <f>'064010'!C69</f>
        <v>0</v>
      </c>
      <c r="F69" s="53">
        <f>'013320'!C69</f>
        <v>0</v>
      </c>
      <c r="G69" s="53">
        <f>'045160'!C69</f>
        <v>0</v>
      </c>
      <c r="H69" s="53">
        <f>'022010'!C69</f>
        <v>0</v>
      </c>
      <c r="I69" s="53">
        <f>'081045'!C69</f>
        <v>0</v>
      </c>
      <c r="J69" s="53">
        <f>'086020'!C69</f>
        <v>0</v>
      </c>
      <c r="K69" s="53">
        <f>'104037'!C69</f>
        <v>0</v>
      </c>
      <c r="L69" s="53">
        <f>'096015'!C69</f>
        <v>0</v>
      </c>
      <c r="M69" s="53">
        <f>'082044,082092'!C69</f>
        <v>0</v>
      </c>
      <c r="N69" s="53">
        <f>'074031'!C69</f>
        <v>0</v>
      </c>
      <c r="O69" s="53">
        <f>'041233'!C69</f>
        <v>0</v>
      </c>
      <c r="P69" s="53">
        <f>'013350'!C69</f>
        <v>0</v>
      </c>
      <c r="Q69" s="53">
        <f>'011130'!C69</f>
        <v>15000</v>
      </c>
      <c r="R69" s="86">
        <f t="shared" si="1"/>
        <v>15000</v>
      </c>
    </row>
    <row r="70" spans="1:18">
      <c r="A70" s="11">
        <v>535511</v>
      </c>
      <c r="B70" s="12" t="s">
        <v>70</v>
      </c>
      <c r="C70" s="37">
        <f>'0660010'!C70</f>
        <v>0</v>
      </c>
      <c r="D70" s="53">
        <f>'066020'!C70</f>
        <v>0</v>
      </c>
      <c r="E70" s="53">
        <f>'064010'!C70</f>
        <v>0</v>
      </c>
      <c r="F70" s="53">
        <f>'013320'!C70</f>
        <v>0</v>
      </c>
      <c r="G70" s="53">
        <f>'045160'!C70</f>
        <v>0</v>
      </c>
      <c r="H70" s="53">
        <f>'022010'!C70</f>
        <v>0</v>
      </c>
      <c r="I70" s="53">
        <f>'081045'!C70</f>
        <v>0</v>
      </c>
      <c r="J70" s="53">
        <f>'086020'!C70</f>
        <v>0</v>
      </c>
      <c r="K70" s="53">
        <f>'104037'!C70</f>
        <v>0</v>
      </c>
      <c r="L70" s="53">
        <f>'096015'!C70</f>
        <v>0</v>
      </c>
      <c r="M70" s="53">
        <f>'082044,082092'!C70</f>
        <v>0</v>
      </c>
      <c r="N70" s="53">
        <f>'074031'!C70</f>
        <v>0</v>
      </c>
      <c r="O70" s="53">
        <f>'041233'!C70</f>
        <v>0</v>
      </c>
      <c r="P70" s="53">
        <f>'013350'!C70</f>
        <v>0</v>
      </c>
      <c r="Q70" s="53">
        <f>'011130'!C70</f>
        <v>0</v>
      </c>
      <c r="R70" s="86">
        <f t="shared" si="1"/>
        <v>0</v>
      </c>
    </row>
    <row r="71" spans="1:18">
      <c r="A71" s="11">
        <v>535521</v>
      </c>
      <c r="B71" s="12" t="s">
        <v>73</v>
      </c>
      <c r="C71" s="37">
        <f>'0660010'!C71</f>
        <v>0</v>
      </c>
      <c r="D71" s="53">
        <f>'066020'!C71</f>
        <v>0</v>
      </c>
      <c r="E71" s="53">
        <f>'064010'!C71</f>
        <v>0</v>
      </c>
      <c r="F71" s="53">
        <f>'013320'!C71</f>
        <v>0</v>
      </c>
      <c r="G71" s="53">
        <f>'045160'!C71</f>
        <v>0</v>
      </c>
      <c r="H71" s="53">
        <f>'022010'!C71</f>
        <v>0</v>
      </c>
      <c r="I71" s="53">
        <f>'081045'!C71</f>
        <v>0</v>
      </c>
      <c r="J71" s="53">
        <f>'086020'!C71</f>
        <v>0</v>
      </c>
      <c r="K71" s="53">
        <f>'104037'!C71</f>
        <v>0</v>
      </c>
      <c r="L71" s="53">
        <f>'096015'!C71</f>
        <v>0</v>
      </c>
      <c r="M71" s="53">
        <f>'082044,082092'!C71</f>
        <v>0</v>
      </c>
      <c r="N71" s="53">
        <f>'074031'!C71</f>
        <v>0</v>
      </c>
      <c r="O71" s="53">
        <f>'041233'!C71</f>
        <v>0</v>
      </c>
      <c r="P71" s="53">
        <f>'013350'!C71</f>
        <v>0</v>
      </c>
      <c r="Q71" s="53">
        <f>'011130'!C71</f>
        <v>0</v>
      </c>
      <c r="R71" s="86">
        <f t="shared" si="1"/>
        <v>0</v>
      </c>
    </row>
    <row r="72" spans="1:18">
      <c r="A72" s="11">
        <v>535531</v>
      </c>
      <c r="B72" s="12" t="s">
        <v>71</v>
      </c>
      <c r="C72" s="37">
        <f>'0660010'!C72</f>
        <v>0</v>
      </c>
      <c r="D72" s="53">
        <f>'066020'!C72</f>
        <v>0</v>
      </c>
      <c r="E72" s="53">
        <f>'064010'!C72</f>
        <v>0</v>
      </c>
      <c r="F72" s="53">
        <f>'013320'!C72</f>
        <v>0</v>
      </c>
      <c r="G72" s="53">
        <f>'045160'!C72</f>
        <v>0</v>
      </c>
      <c r="H72" s="53">
        <f>'022010'!C72</f>
        <v>0</v>
      </c>
      <c r="I72" s="53">
        <f>'081045'!C72</f>
        <v>0</v>
      </c>
      <c r="J72" s="53">
        <f>'086020'!C72</f>
        <v>0</v>
      </c>
      <c r="K72" s="53">
        <f>'104037'!C72</f>
        <v>0</v>
      </c>
      <c r="L72" s="53">
        <f>'096015'!C72</f>
        <v>0</v>
      </c>
      <c r="M72" s="53">
        <f>'082044,082092'!C72</f>
        <v>0</v>
      </c>
      <c r="N72" s="53">
        <f>'074031'!C72</f>
        <v>0</v>
      </c>
      <c r="O72" s="53">
        <f>'041233'!C72</f>
        <v>0</v>
      </c>
      <c r="P72" s="53">
        <f>'013350'!C72</f>
        <v>0</v>
      </c>
      <c r="Q72" s="53">
        <f>'011130'!C72</f>
        <v>0</v>
      </c>
      <c r="R72" s="86">
        <f t="shared" si="1"/>
        <v>0</v>
      </c>
    </row>
    <row r="73" spans="1:18">
      <c r="A73" s="11">
        <v>535541</v>
      </c>
      <c r="B73" s="12" t="s">
        <v>72</v>
      </c>
      <c r="C73" s="37">
        <f>'0660010'!C73</f>
        <v>0</v>
      </c>
      <c r="D73" s="53">
        <f>'066020'!C73</f>
        <v>0</v>
      </c>
      <c r="E73" s="53">
        <f>'064010'!C73</f>
        <v>0</v>
      </c>
      <c r="F73" s="53">
        <f>'013320'!C73</f>
        <v>0</v>
      </c>
      <c r="G73" s="53">
        <f>'045160'!C73</f>
        <v>0</v>
      </c>
      <c r="H73" s="53">
        <f>'022010'!C73</f>
        <v>0</v>
      </c>
      <c r="I73" s="53">
        <f>'081045'!C73</f>
        <v>0</v>
      </c>
      <c r="J73" s="53">
        <f>'086020'!C73</f>
        <v>0</v>
      </c>
      <c r="K73" s="53">
        <f>'104037'!C73</f>
        <v>0</v>
      </c>
      <c r="L73" s="53">
        <f>'096015'!C73</f>
        <v>0</v>
      </c>
      <c r="M73" s="53">
        <f>'082044,082092'!C73</f>
        <v>0</v>
      </c>
      <c r="N73" s="53">
        <f>'074031'!C73</f>
        <v>0</v>
      </c>
      <c r="O73" s="53">
        <f>'041233'!C73</f>
        <v>0</v>
      </c>
      <c r="P73" s="53">
        <f>'013350'!C73</f>
        <v>0</v>
      </c>
      <c r="Q73" s="53">
        <f>'011130'!C73</f>
        <v>0</v>
      </c>
      <c r="R73" s="86">
        <f t="shared" si="1"/>
        <v>0</v>
      </c>
    </row>
    <row r="74" spans="1:18">
      <c r="A74" s="11">
        <v>535551</v>
      </c>
      <c r="B74" s="12" t="s">
        <v>74</v>
      </c>
      <c r="C74" s="37">
        <f>'0660010'!C74</f>
        <v>0</v>
      </c>
      <c r="D74" s="53">
        <f>'066020'!C74</f>
        <v>0</v>
      </c>
      <c r="E74" s="53">
        <f>'064010'!C74</f>
        <v>0</v>
      </c>
      <c r="F74" s="53">
        <f>'013320'!C74</f>
        <v>0</v>
      </c>
      <c r="G74" s="53">
        <f>'045160'!C74</f>
        <v>0</v>
      </c>
      <c r="H74" s="53">
        <f>'022010'!C74</f>
        <v>0</v>
      </c>
      <c r="I74" s="53">
        <f>'081045'!C74</f>
        <v>0</v>
      </c>
      <c r="J74" s="53">
        <f>'086020'!C74</f>
        <v>0</v>
      </c>
      <c r="K74" s="53">
        <f>'104037'!C74</f>
        <v>0</v>
      </c>
      <c r="L74" s="53">
        <f>'096015'!C74</f>
        <v>0</v>
      </c>
      <c r="M74" s="53">
        <f>'082044,082092'!C74</f>
        <v>0</v>
      </c>
      <c r="N74" s="53">
        <f>'074031'!C74</f>
        <v>0</v>
      </c>
      <c r="O74" s="53">
        <f>'041233'!C74</f>
        <v>0</v>
      </c>
      <c r="P74" s="53">
        <f>'013350'!C74</f>
        <v>0</v>
      </c>
      <c r="Q74" s="53">
        <f>'011130'!C74</f>
        <v>15000</v>
      </c>
      <c r="R74" s="86">
        <f t="shared" si="1"/>
        <v>15000</v>
      </c>
    </row>
    <row r="75" spans="1:18">
      <c r="A75" s="11">
        <v>535561</v>
      </c>
      <c r="B75" s="12" t="s">
        <v>75</v>
      </c>
      <c r="C75" s="37">
        <f>'0660010'!C75</f>
        <v>0</v>
      </c>
      <c r="D75" s="53">
        <f>'066020'!C75</f>
        <v>0</v>
      </c>
      <c r="E75" s="53">
        <f>'064010'!C75</f>
        <v>0</v>
      </c>
      <c r="F75" s="53">
        <f>'013320'!C75</f>
        <v>0</v>
      </c>
      <c r="G75" s="53">
        <f>'045160'!C75</f>
        <v>0</v>
      </c>
      <c r="H75" s="53">
        <f>'022010'!C75</f>
        <v>0</v>
      </c>
      <c r="I75" s="53">
        <f>'081045'!C75</f>
        <v>0</v>
      </c>
      <c r="J75" s="53">
        <f>'086020'!C75</f>
        <v>0</v>
      </c>
      <c r="K75" s="53">
        <f>'104037'!C75</f>
        <v>0</v>
      </c>
      <c r="L75" s="53">
        <f>'096015'!C75</f>
        <v>0</v>
      </c>
      <c r="M75" s="53">
        <f>'082044,082092'!C75</f>
        <v>0</v>
      </c>
      <c r="N75" s="53">
        <f>'074031'!C75</f>
        <v>0</v>
      </c>
      <c r="O75" s="53">
        <f>'041233'!C75</f>
        <v>0</v>
      </c>
      <c r="P75" s="53">
        <f>'013350'!C75</f>
        <v>0</v>
      </c>
      <c r="Q75" s="53">
        <f>'011130'!C75</f>
        <v>0</v>
      </c>
      <c r="R75" s="86">
        <f t="shared" ref="R75:R76" si="2">SUM(C75:Q75)</f>
        <v>0</v>
      </c>
    </row>
    <row r="76" spans="1:18">
      <c r="A76" s="11">
        <v>535571</v>
      </c>
      <c r="B76" s="12" t="s">
        <v>76</v>
      </c>
      <c r="C76" s="37">
        <f>'0660010'!C76</f>
        <v>0</v>
      </c>
      <c r="D76" s="53">
        <f>'066020'!C76</f>
        <v>0</v>
      </c>
      <c r="E76" s="53">
        <f>'064010'!C76</f>
        <v>0</v>
      </c>
      <c r="F76" s="53">
        <f>'013320'!C76</f>
        <v>0</v>
      </c>
      <c r="G76" s="53">
        <f>'045160'!C76</f>
        <v>0</v>
      </c>
      <c r="H76" s="53">
        <f>'022010'!C76</f>
        <v>0</v>
      </c>
      <c r="I76" s="53">
        <f>'081045'!C76</f>
        <v>0</v>
      </c>
      <c r="J76" s="53">
        <f>'086020'!C76</f>
        <v>0</v>
      </c>
      <c r="K76" s="53">
        <f>'104037'!C76</f>
        <v>0</v>
      </c>
      <c r="L76" s="53">
        <f>'096015'!C76</f>
        <v>0</v>
      </c>
      <c r="M76" s="53">
        <f>'082044,082092'!C76</f>
        <v>0</v>
      </c>
      <c r="N76" s="53">
        <f>'074031'!C76</f>
        <v>0</v>
      </c>
      <c r="O76" s="53">
        <f>'041233'!C76</f>
        <v>0</v>
      </c>
      <c r="P76" s="53">
        <f>'013350'!C76</f>
        <v>0</v>
      </c>
      <c r="Q76" s="53">
        <f>'011130'!C76</f>
        <v>0</v>
      </c>
      <c r="R76" s="86">
        <f t="shared" si="2"/>
        <v>0</v>
      </c>
    </row>
    <row r="77" spans="1:18">
      <c r="A77" s="26" t="s">
        <v>34</v>
      </c>
      <c r="B77" s="27"/>
      <c r="C77" s="37">
        <f>'0660010'!C77</f>
        <v>999999.5</v>
      </c>
      <c r="D77" s="53">
        <f>'066020'!C77</f>
        <v>1499999.54</v>
      </c>
      <c r="E77" s="53">
        <f>'064010'!C77</f>
        <v>2079999.65</v>
      </c>
      <c r="F77" s="53">
        <f>'013320'!C77</f>
        <v>99999.8</v>
      </c>
      <c r="G77" s="53">
        <f>'045160'!C77</f>
        <v>1416479.53</v>
      </c>
      <c r="H77" s="53">
        <f>'022010'!C77</f>
        <v>99999.8</v>
      </c>
      <c r="I77" s="53">
        <f>'081045'!C77</f>
        <v>28900.120000000003</v>
      </c>
      <c r="J77" s="53">
        <f>'086020'!C77</f>
        <v>519750.04000000004</v>
      </c>
      <c r="K77" s="53">
        <f>'104037'!C77</f>
        <v>891480.31</v>
      </c>
      <c r="L77" s="53">
        <f>'096015'!C77</f>
        <v>3130308.7</v>
      </c>
      <c r="M77" s="53">
        <f>'082044,082092'!C77</f>
        <v>568823</v>
      </c>
      <c r="N77" s="53">
        <f>'074031'!C77</f>
        <v>590773.52</v>
      </c>
      <c r="O77" s="53">
        <f>'041233'!C77</f>
        <v>403605.17</v>
      </c>
      <c r="P77" s="53">
        <f>'013350'!C77</f>
        <v>300000.67</v>
      </c>
      <c r="Q77" s="53">
        <f>'011130'!C77</f>
        <v>4209700</v>
      </c>
      <c r="R77" s="86">
        <f>SUM(C77:Q77)+3</f>
        <v>16839822.349999998</v>
      </c>
    </row>
    <row r="78" spans="1:18">
      <c r="H78" s="87"/>
      <c r="L78" s="87"/>
    </row>
    <row r="79" spans="1:18">
      <c r="H79" s="87"/>
    </row>
  </sheetData>
  <mergeCells count="1">
    <mergeCell ref="A63:B6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28"/>
  <sheetViews>
    <sheetView view="pageBreakPreview" zoomScale="93" zoomScaleSheetLayoutView="93" workbookViewId="0">
      <selection activeCell="X31" sqref="X31"/>
    </sheetView>
  </sheetViews>
  <sheetFormatPr defaultRowHeight="15.75"/>
  <cols>
    <col min="1" max="1" width="20.5703125" style="76" customWidth="1"/>
    <col min="2" max="2" width="17.42578125" style="76" bestFit="1" customWidth="1"/>
    <col min="3" max="3" width="26.85546875" style="76" customWidth="1"/>
    <col min="4" max="16384" width="9.140625" style="76"/>
  </cols>
  <sheetData>
    <row r="1" spans="1:7" ht="18.75">
      <c r="A1" s="92" t="s">
        <v>111</v>
      </c>
      <c r="B1" s="92"/>
      <c r="C1" s="92"/>
      <c r="D1" s="93"/>
      <c r="E1" s="93"/>
      <c r="F1" s="93"/>
      <c r="G1" s="93"/>
    </row>
    <row r="3" spans="1:7">
      <c r="A3" s="83" t="s">
        <v>98</v>
      </c>
    </row>
    <row r="5" spans="1:7">
      <c r="B5" s="82">
        <v>200000</v>
      </c>
      <c r="C5" s="83" t="s">
        <v>99</v>
      </c>
      <c r="D5" s="76" t="s">
        <v>113</v>
      </c>
      <c r="E5" s="76" t="s">
        <v>115</v>
      </c>
    </row>
    <row r="6" spans="1:7" ht="80.25" customHeight="1"/>
    <row r="7" spans="1:7">
      <c r="A7" s="83" t="s">
        <v>100</v>
      </c>
    </row>
    <row r="9" spans="1:7">
      <c r="B9" s="78">
        <v>1800000</v>
      </c>
      <c r="C9" s="76" t="s">
        <v>106</v>
      </c>
      <c r="D9" s="76" t="s">
        <v>112</v>
      </c>
      <c r="E9" s="76" t="s">
        <v>114</v>
      </c>
    </row>
    <row r="10" spans="1:7" ht="16.5" thickBot="1">
      <c r="B10" s="79">
        <v>200000</v>
      </c>
      <c r="C10" s="77" t="s">
        <v>108</v>
      </c>
      <c r="D10" s="76" t="s">
        <v>112</v>
      </c>
    </row>
    <row r="11" spans="1:7">
      <c r="B11" s="82">
        <f>SUM(B9:B10)</f>
        <v>2000000</v>
      </c>
      <c r="C11" s="83" t="s">
        <v>110</v>
      </c>
    </row>
    <row r="18" spans="1:5">
      <c r="A18" s="83" t="s">
        <v>101</v>
      </c>
    </row>
    <row r="20" spans="1:5">
      <c r="B20" s="78">
        <v>300000</v>
      </c>
      <c r="C20" s="76" t="s">
        <v>107</v>
      </c>
      <c r="D20" s="76" t="s">
        <v>113</v>
      </c>
      <c r="E20" s="76" t="s">
        <v>115</v>
      </c>
    </row>
    <row r="21" spans="1:5">
      <c r="B21" s="78">
        <v>120000</v>
      </c>
      <c r="C21" s="76" t="s">
        <v>102</v>
      </c>
      <c r="D21" s="76" t="s">
        <v>113</v>
      </c>
      <c r="E21" s="76" t="s">
        <v>115</v>
      </c>
    </row>
    <row r="22" spans="1:5">
      <c r="B22" s="78">
        <v>2273827</v>
      </c>
      <c r="C22" s="76" t="s">
        <v>103</v>
      </c>
      <c r="D22" s="76" t="s">
        <v>113</v>
      </c>
      <c r="E22" s="76" t="s">
        <v>115</v>
      </c>
    </row>
    <row r="23" spans="1:5">
      <c r="B23" s="78">
        <v>100000</v>
      </c>
      <c r="C23" s="76" t="s">
        <v>104</v>
      </c>
      <c r="D23" s="76" t="s">
        <v>113</v>
      </c>
      <c r="E23" s="76" t="s">
        <v>115</v>
      </c>
    </row>
    <row r="24" spans="1:5" ht="16.5" thickBot="1">
      <c r="B24" s="79">
        <v>100000</v>
      </c>
      <c r="C24" s="77" t="s">
        <v>105</v>
      </c>
      <c r="D24" s="76" t="s">
        <v>113</v>
      </c>
      <c r="E24" s="76" t="s">
        <v>115</v>
      </c>
    </row>
    <row r="25" spans="1:5">
      <c r="B25" s="82">
        <f>SUM(B20:B24)</f>
        <v>2893827</v>
      </c>
      <c r="C25" s="83" t="s">
        <v>110</v>
      </c>
    </row>
    <row r="28" spans="1:5" ht="18.75">
      <c r="B28" s="80">
        <f>B5+B11+B25</f>
        <v>5093827</v>
      </c>
      <c r="C28" s="81" t="s">
        <v>109</v>
      </c>
    </row>
  </sheetData>
  <mergeCells count="1">
    <mergeCell ref="A1:G1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D77"/>
  <sheetViews>
    <sheetView view="pageBreakPreview" topLeftCell="B64" zoomScale="112" zoomScaleSheetLayoutView="112" workbookViewId="0">
      <selection activeCell="B17" sqref="B17"/>
    </sheetView>
  </sheetViews>
  <sheetFormatPr defaultRowHeight="15"/>
  <cols>
    <col min="2" max="2" width="50.140625" customWidth="1"/>
    <col min="3" max="3" width="15.28515625" customWidth="1"/>
    <col min="4" max="4" width="20.85546875" customWidth="1"/>
  </cols>
  <sheetData>
    <row r="1" spans="1:4" ht="19.5" customHeight="1">
      <c r="A1" s="48" t="s">
        <v>35</v>
      </c>
      <c r="B1" s="48" t="s">
        <v>84</v>
      </c>
      <c r="C1" s="49" t="s">
        <v>77</v>
      </c>
      <c r="D1" s="49" t="s">
        <v>78</v>
      </c>
    </row>
    <row r="2" spans="1:4" ht="13.5" customHeight="1">
      <c r="A2" s="50"/>
      <c r="B2" s="49" t="s">
        <v>0</v>
      </c>
      <c r="C2" s="51"/>
      <c r="D2" s="50"/>
    </row>
    <row r="3" spans="1:4" ht="13.5" customHeight="1">
      <c r="A3" s="52" t="s">
        <v>23</v>
      </c>
      <c r="B3" s="52"/>
      <c r="C3" s="53">
        <f>C4+C11+C18</f>
        <v>799517</v>
      </c>
      <c r="D3" s="52"/>
    </row>
    <row r="4" spans="1:4" ht="12.75" customHeight="1">
      <c r="A4" s="54" t="s">
        <v>1</v>
      </c>
      <c r="B4" s="54"/>
      <c r="C4" s="55">
        <f>C5+C6+C7+C8+C9+C10</f>
        <v>0</v>
      </c>
      <c r="D4" s="54"/>
    </row>
    <row r="5" spans="1:4" ht="12.75" customHeight="1">
      <c r="A5" s="56">
        <v>531111</v>
      </c>
      <c r="B5" s="56" t="s">
        <v>37</v>
      </c>
      <c r="C5" s="57"/>
      <c r="D5" s="56"/>
    </row>
    <row r="6" spans="1:4" ht="12.75" customHeight="1">
      <c r="A6" s="58">
        <v>531121</v>
      </c>
      <c r="B6" s="56" t="s">
        <v>2</v>
      </c>
      <c r="C6" s="57"/>
      <c r="D6" s="56"/>
    </row>
    <row r="7" spans="1:4" ht="14.25" customHeight="1">
      <c r="A7" s="59">
        <v>531131</v>
      </c>
      <c r="B7" s="59" t="s">
        <v>38</v>
      </c>
      <c r="C7" s="60"/>
      <c r="D7" s="59"/>
    </row>
    <row r="8" spans="1:4" ht="14.25" customHeight="1">
      <c r="A8" s="59">
        <v>531141</v>
      </c>
      <c r="B8" s="59" t="s">
        <v>39</v>
      </c>
      <c r="C8" s="60"/>
      <c r="D8" s="59"/>
    </row>
    <row r="9" spans="1:4" ht="14.25" customHeight="1">
      <c r="A9" s="59">
        <v>531151</v>
      </c>
      <c r="B9" s="59" t="s">
        <v>40</v>
      </c>
      <c r="C9" s="60"/>
      <c r="D9" s="59"/>
    </row>
    <row r="10" spans="1:4" ht="14.25" customHeight="1">
      <c r="A10" s="59">
        <v>531161</v>
      </c>
      <c r="B10" s="59" t="s">
        <v>3</v>
      </c>
      <c r="C10" s="60"/>
      <c r="D10" s="59"/>
    </row>
    <row r="11" spans="1:4" s="34" customFormat="1">
      <c r="A11" s="48" t="s">
        <v>4</v>
      </c>
      <c r="B11" s="48"/>
      <c r="C11" s="61">
        <f>C12+C13+C14+C15+C16+C17</f>
        <v>799517</v>
      </c>
      <c r="D11" s="48"/>
    </row>
    <row r="12" spans="1:4">
      <c r="A12" s="59">
        <v>531211</v>
      </c>
      <c r="B12" s="59" t="s">
        <v>41</v>
      </c>
      <c r="C12" s="60"/>
      <c r="D12" s="59"/>
    </row>
    <row r="13" spans="1:4" ht="14.25" customHeight="1">
      <c r="A13" s="56">
        <v>531221</v>
      </c>
      <c r="B13" s="59" t="s">
        <v>42</v>
      </c>
      <c r="C13" s="60"/>
      <c r="D13" s="59"/>
    </row>
    <row r="14" spans="1:4">
      <c r="A14" s="59">
        <v>531231</v>
      </c>
      <c r="B14" s="59" t="s">
        <v>5</v>
      </c>
      <c r="C14" s="60"/>
      <c r="D14" s="59"/>
    </row>
    <row r="15" spans="1:4">
      <c r="A15" s="59">
        <v>531241</v>
      </c>
      <c r="B15" s="59" t="s">
        <v>6</v>
      </c>
      <c r="C15" s="60"/>
      <c r="D15" s="59"/>
    </row>
    <row r="16" spans="1:4">
      <c r="A16" s="59">
        <v>531251</v>
      </c>
      <c r="B16" s="59" t="s">
        <v>43</v>
      </c>
      <c r="C16" s="60"/>
      <c r="D16" s="59"/>
    </row>
    <row r="17" spans="1:4">
      <c r="A17" s="59">
        <v>531261</v>
      </c>
      <c r="B17" s="59" t="s">
        <v>90</v>
      </c>
      <c r="C17" s="60">
        <v>799517</v>
      </c>
      <c r="D17" s="59" t="s">
        <v>85</v>
      </c>
    </row>
    <row r="18" spans="1:4" s="34" customFormat="1">
      <c r="A18" s="48" t="s">
        <v>20</v>
      </c>
      <c r="B18" s="48"/>
      <c r="C18" s="61">
        <f>C19</f>
        <v>0</v>
      </c>
      <c r="D18" s="48"/>
    </row>
    <row r="19" spans="1:4" ht="14.25" customHeight="1">
      <c r="A19" s="56">
        <v>53131</v>
      </c>
      <c r="B19" s="59" t="s">
        <v>21</v>
      </c>
      <c r="C19" s="60"/>
      <c r="D19" s="59"/>
    </row>
    <row r="20" spans="1:4" ht="13.5" customHeight="1">
      <c r="A20" s="62" t="s">
        <v>24</v>
      </c>
      <c r="B20" s="62"/>
      <c r="C20" s="63">
        <f>C21+C30</f>
        <v>0</v>
      </c>
      <c r="D20" s="62"/>
    </row>
    <row r="21" spans="1:4">
      <c r="A21" s="48" t="s">
        <v>22</v>
      </c>
      <c r="B21" s="48"/>
      <c r="C21" s="61">
        <f>C22+C23+C24+C25+C26+C27+C28+C29</f>
        <v>0</v>
      </c>
      <c r="D21" s="48"/>
    </row>
    <row r="22" spans="1:4">
      <c r="A22" s="59">
        <v>532111</v>
      </c>
      <c r="B22" s="59" t="s">
        <v>45</v>
      </c>
      <c r="C22" s="60"/>
      <c r="D22" s="59"/>
    </row>
    <row r="23" spans="1:4">
      <c r="A23" s="59">
        <v>532121</v>
      </c>
      <c r="B23" s="59" t="s">
        <v>46</v>
      </c>
      <c r="C23" s="60"/>
      <c r="D23" s="59"/>
    </row>
    <row r="24" spans="1:4">
      <c r="A24" s="59">
        <v>532131</v>
      </c>
      <c r="B24" s="59" t="s">
        <v>47</v>
      </c>
      <c r="C24" s="60"/>
      <c r="D24" s="59"/>
    </row>
    <row r="25" spans="1:4">
      <c r="A25" s="59">
        <v>532141</v>
      </c>
      <c r="B25" s="59" t="s">
        <v>48</v>
      </c>
      <c r="C25" s="60"/>
      <c r="D25" s="59"/>
    </row>
    <row r="26" spans="1:4">
      <c r="A26" s="59">
        <v>532151</v>
      </c>
      <c r="B26" s="59" t="s">
        <v>49</v>
      </c>
      <c r="C26" s="60"/>
      <c r="D26" s="59"/>
    </row>
    <row r="27" spans="1:4">
      <c r="A27" s="59">
        <v>532161</v>
      </c>
      <c r="B27" s="59" t="s">
        <v>50</v>
      </c>
      <c r="C27" s="60"/>
      <c r="D27" s="59"/>
    </row>
    <row r="28" spans="1:4">
      <c r="A28" s="59">
        <v>532171</v>
      </c>
      <c r="B28" s="59" t="s">
        <v>51</v>
      </c>
      <c r="C28" s="60"/>
      <c r="D28" s="59"/>
    </row>
    <row r="29" spans="1:4">
      <c r="A29" s="59">
        <v>532181</v>
      </c>
      <c r="B29" s="59" t="s">
        <v>52</v>
      </c>
      <c r="C29" s="60"/>
      <c r="D29" s="59"/>
    </row>
    <row r="30" spans="1:4">
      <c r="A30" s="48" t="s">
        <v>25</v>
      </c>
      <c r="B30" s="48"/>
      <c r="C30" s="61">
        <f>C31+C32+C33</f>
        <v>0</v>
      </c>
      <c r="D30" s="48"/>
    </row>
    <row r="31" spans="1:4">
      <c r="A31" s="59">
        <v>532211</v>
      </c>
      <c r="B31" s="59" t="s">
        <v>53</v>
      </c>
      <c r="C31" s="60"/>
      <c r="D31" s="59"/>
    </row>
    <row r="32" spans="1:4">
      <c r="A32" s="59">
        <v>532221</v>
      </c>
      <c r="B32" s="59" t="s">
        <v>7</v>
      </c>
      <c r="C32" s="60"/>
      <c r="D32" s="59"/>
    </row>
    <row r="33" spans="1:4">
      <c r="A33" s="59">
        <v>532231</v>
      </c>
      <c r="B33" s="59" t="s">
        <v>54</v>
      </c>
      <c r="C33" s="60"/>
      <c r="D33" s="59"/>
    </row>
    <row r="34" spans="1:4">
      <c r="A34" s="52" t="s">
        <v>8</v>
      </c>
      <c r="B34" s="52"/>
      <c r="C34" s="53">
        <f>C35+C40+C42+C44+C46+C48+C50</f>
        <v>381585</v>
      </c>
      <c r="D34" s="52"/>
    </row>
    <row r="35" spans="1:4">
      <c r="A35" s="48" t="s">
        <v>55</v>
      </c>
      <c r="B35" s="48"/>
      <c r="C35" s="61">
        <f>C36+C37+C38+C39</f>
        <v>10240</v>
      </c>
      <c r="D35" s="48"/>
    </row>
    <row r="36" spans="1:4">
      <c r="A36" s="59">
        <v>533111</v>
      </c>
      <c r="B36" s="59" t="s">
        <v>9</v>
      </c>
      <c r="C36" s="60"/>
      <c r="D36" s="59"/>
    </row>
    <row r="37" spans="1:4">
      <c r="A37" s="59">
        <v>533121</v>
      </c>
      <c r="B37" s="59" t="s">
        <v>10</v>
      </c>
      <c r="C37" s="60"/>
      <c r="D37" s="59"/>
    </row>
    <row r="38" spans="1:4">
      <c r="A38" s="59">
        <v>533131</v>
      </c>
      <c r="B38" s="59" t="s">
        <v>11</v>
      </c>
      <c r="C38" s="60">
        <v>10240</v>
      </c>
      <c r="D38" s="59" t="s">
        <v>87</v>
      </c>
    </row>
    <row r="39" spans="1:4">
      <c r="A39" s="59">
        <v>533141</v>
      </c>
      <c r="B39" s="59" t="s">
        <v>56</v>
      </c>
      <c r="C39" s="60"/>
      <c r="D39" s="59"/>
    </row>
    <row r="40" spans="1:4">
      <c r="A40" s="48" t="s">
        <v>12</v>
      </c>
      <c r="B40" s="48"/>
      <c r="C40" s="61">
        <f>C41</f>
        <v>0</v>
      </c>
      <c r="D40" s="48"/>
    </row>
    <row r="41" spans="1:4">
      <c r="A41" s="59">
        <v>53321</v>
      </c>
      <c r="B41" s="59" t="s">
        <v>13</v>
      </c>
      <c r="C41" s="60"/>
      <c r="D41" s="59"/>
    </row>
    <row r="42" spans="1:4">
      <c r="A42" s="64" t="s">
        <v>14</v>
      </c>
      <c r="B42" s="64"/>
      <c r="C42" s="65">
        <f>C43</f>
        <v>0</v>
      </c>
      <c r="D42" s="64"/>
    </row>
    <row r="43" spans="1:4" s="31" customFormat="1">
      <c r="A43" s="66">
        <v>533311</v>
      </c>
      <c r="B43" s="66" t="s">
        <v>57</v>
      </c>
      <c r="C43" s="67"/>
      <c r="D43" s="66"/>
    </row>
    <row r="44" spans="1:4">
      <c r="A44" s="68" t="s">
        <v>15</v>
      </c>
      <c r="B44" s="68"/>
      <c r="C44" s="65">
        <f>C45</f>
        <v>300000</v>
      </c>
      <c r="D44" s="68"/>
    </row>
    <row r="45" spans="1:4" s="31" customFormat="1">
      <c r="A45" s="69">
        <v>53341</v>
      </c>
      <c r="B45" s="69" t="s">
        <v>58</v>
      </c>
      <c r="C45" s="67">
        <v>300000</v>
      </c>
      <c r="D45" s="69" t="s">
        <v>82</v>
      </c>
    </row>
    <row r="46" spans="1:4">
      <c r="A46" s="70" t="s">
        <v>26</v>
      </c>
      <c r="B46" s="70"/>
      <c r="C46" s="61">
        <f>C47</f>
        <v>0</v>
      </c>
      <c r="D46" s="70"/>
    </row>
    <row r="47" spans="1:4" s="31" customFormat="1">
      <c r="A47" s="58">
        <v>53351</v>
      </c>
      <c r="B47" s="58" t="s">
        <v>59</v>
      </c>
      <c r="C47" s="60"/>
      <c r="D47" s="58"/>
    </row>
    <row r="48" spans="1:4">
      <c r="A48" s="70" t="s">
        <v>16</v>
      </c>
      <c r="B48" s="70"/>
      <c r="C48" s="61">
        <f>C49</f>
        <v>0</v>
      </c>
      <c r="D48" s="70"/>
    </row>
    <row r="49" spans="1:4" s="31" customFormat="1">
      <c r="A49" s="58">
        <v>53361</v>
      </c>
      <c r="B49" s="58" t="s">
        <v>60</v>
      </c>
      <c r="C49" s="60"/>
      <c r="D49" s="58"/>
    </row>
    <row r="50" spans="1:4">
      <c r="A50" s="70" t="s">
        <v>27</v>
      </c>
      <c r="B50" s="70"/>
      <c r="C50" s="61">
        <f>C51+C52+C53+C54+C55+C56+C57+C58+C59</f>
        <v>71345</v>
      </c>
      <c r="D50" s="70"/>
    </row>
    <row r="51" spans="1:4">
      <c r="A51" s="59">
        <v>533711</v>
      </c>
      <c r="B51" s="59" t="s">
        <v>61</v>
      </c>
      <c r="C51" s="60"/>
      <c r="D51" s="59"/>
    </row>
    <row r="52" spans="1:4">
      <c r="A52" s="59">
        <v>533721</v>
      </c>
      <c r="B52" s="59" t="s">
        <v>18</v>
      </c>
      <c r="C52" s="60"/>
      <c r="D52" s="59"/>
    </row>
    <row r="53" spans="1:4">
      <c r="A53" s="59">
        <v>533731</v>
      </c>
      <c r="B53" s="59" t="s">
        <v>62</v>
      </c>
      <c r="C53" s="60"/>
      <c r="D53" s="59"/>
    </row>
    <row r="54" spans="1:4">
      <c r="A54" s="59">
        <v>533741</v>
      </c>
      <c r="B54" s="59" t="s">
        <v>63</v>
      </c>
      <c r="C54" s="60"/>
      <c r="D54" s="59"/>
    </row>
    <row r="55" spans="1:4">
      <c r="A55" s="59">
        <v>533751</v>
      </c>
      <c r="B55" s="59" t="s">
        <v>64</v>
      </c>
      <c r="C55" s="60"/>
      <c r="D55" s="59"/>
    </row>
    <row r="56" spans="1:4">
      <c r="A56" s="59">
        <v>533761</v>
      </c>
      <c r="B56" s="59" t="s">
        <v>65</v>
      </c>
      <c r="C56" s="60"/>
      <c r="D56" s="59"/>
    </row>
    <row r="57" spans="1:4">
      <c r="A57" s="59">
        <v>533771</v>
      </c>
      <c r="B57" s="59" t="s">
        <v>66</v>
      </c>
      <c r="C57" s="60"/>
      <c r="D57" s="59"/>
    </row>
    <row r="58" spans="1:4">
      <c r="A58" s="59">
        <v>533781</v>
      </c>
      <c r="B58" s="59" t="s">
        <v>67</v>
      </c>
      <c r="C58" s="60"/>
      <c r="D58" s="59"/>
    </row>
    <row r="59" spans="1:4">
      <c r="A59" s="59">
        <v>533791</v>
      </c>
      <c r="B59" s="59" t="s">
        <v>68</v>
      </c>
      <c r="C59" s="60">
        <v>71345</v>
      </c>
      <c r="D59" s="59" t="s">
        <v>86</v>
      </c>
    </row>
    <row r="60" spans="1:4">
      <c r="A60" s="52" t="s">
        <v>17</v>
      </c>
      <c r="B60" s="52"/>
      <c r="C60" s="53">
        <f>C61</f>
        <v>0</v>
      </c>
      <c r="D60" s="52"/>
    </row>
    <row r="61" spans="1:4">
      <c r="A61" s="68" t="s">
        <v>28</v>
      </c>
      <c r="B61" s="68"/>
      <c r="C61" s="61">
        <f>C62</f>
        <v>0</v>
      </c>
      <c r="D61" s="70"/>
    </row>
    <row r="62" spans="1:4">
      <c r="A62" s="59">
        <v>534111</v>
      </c>
      <c r="B62" s="59" t="s">
        <v>69</v>
      </c>
      <c r="C62" s="60"/>
      <c r="D62" s="59"/>
    </row>
    <row r="63" spans="1:4">
      <c r="A63" s="90" t="s">
        <v>36</v>
      </c>
      <c r="B63" s="91"/>
      <c r="C63" s="71">
        <f>C3+C20+C34+C60</f>
        <v>1181102</v>
      </c>
      <c r="D63" s="72"/>
    </row>
    <row r="64" spans="1:4">
      <c r="A64" s="52" t="s">
        <v>29</v>
      </c>
      <c r="B64" s="52"/>
      <c r="C64" s="53">
        <f>C69+C68+C67+C66+C65</f>
        <v>318897.54000000004</v>
      </c>
      <c r="D64" s="52"/>
    </row>
    <row r="65" spans="1:4">
      <c r="A65" s="48" t="s">
        <v>30</v>
      </c>
      <c r="B65" s="48"/>
      <c r="C65" s="61">
        <f>C63*0.27</f>
        <v>318897.54000000004</v>
      </c>
      <c r="D65" s="48"/>
    </row>
    <row r="66" spans="1:4">
      <c r="A66" s="48" t="s">
        <v>31</v>
      </c>
      <c r="B66" s="48"/>
      <c r="C66" s="61"/>
      <c r="D66" s="48"/>
    </row>
    <row r="67" spans="1:4">
      <c r="A67" s="64" t="s">
        <v>32</v>
      </c>
      <c r="B67" s="64"/>
      <c r="C67" s="65"/>
      <c r="D67" s="64"/>
    </row>
    <row r="68" spans="1:4">
      <c r="A68" s="68" t="s">
        <v>33</v>
      </c>
      <c r="B68" s="68"/>
      <c r="C68" s="65"/>
      <c r="D68" s="68"/>
    </row>
    <row r="69" spans="1:4">
      <c r="A69" s="70" t="s">
        <v>19</v>
      </c>
      <c r="B69" s="70"/>
      <c r="C69" s="61">
        <f>C70+C71+C72+C73+C74+C75+C76</f>
        <v>0</v>
      </c>
      <c r="D69" s="70"/>
    </row>
    <row r="70" spans="1:4">
      <c r="A70" s="59">
        <v>535511</v>
      </c>
      <c r="B70" s="59" t="s">
        <v>70</v>
      </c>
      <c r="C70" s="60"/>
      <c r="D70" s="59"/>
    </row>
    <row r="71" spans="1:4">
      <c r="A71" s="59">
        <v>535521</v>
      </c>
      <c r="B71" s="59" t="s">
        <v>73</v>
      </c>
      <c r="C71" s="60"/>
      <c r="D71" s="59"/>
    </row>
    <row r="72" spans="1:4">
      <c r="A72" s="59">
        <v>535531</v>
      </c>
      <c r="B72" s="59" t="s">
        <v>71</v>
      </c>
      <c r="C72" s="60"/>
      <c r="D72" s="59"/>
    </row>
    <row r="73" spans="1:4">
      <c r="A73" s="59">
        <v>535541</v>
      </c>
      <c r="B73" s="59" t="s">
        <v>72</v>
      </c>
      <c r="C73" s="60"/>
      <c r="D73" s="59"/>
    </row>
    <row r="74" spans="1:4">
      <c r="A74" s="59">
        <v>535551</v>
      </c>
      <c r="B74" s="59" t="s">
        <v>74</v>
      </c>
      <c r="C74" s="60"/>
      <c r="D74" s="59"/>
    </row>
    <row r="75" spans="1:4">
      <c r="A75" s="59">
        <v>535561</v>
      </c>
      <c r="B75" s="59" t="s">
        <v>75</v>
      </c>
      <c r="C75" s="60"/>
      <c r="D75" s="59"/>
    </row>
    <row r="76" spans="1:4">
      <c r="A76" s="59">
        <v>535571</v>
      </c>
      <c r="B76" s="59" t="s">
        <v>76</v>
      </c>
      <c r="C76" s="60"/>
      <c r="D76" s="59"/>
    </row>
    <row r="77" spans="1:4">
      <c r="A77" s="73" t="s">
        <v>34</v>
      </c>
      <c r="B77" s="73"/>
      <c r="C77" s="74">
        <f>C3+C20+C34+C60+C64</f>
        <v>1499999.54</v>
      </c>
      <c r="D77" s="73"/>
    </row>
  </sheetData>
  <mergeCells count="1">
    <mergeCell ref="A63:B63"/>
  </mergeCells>
  <pageMargins left="0.7" right="0.7" top="0.75" bottom="0.75" header="0.3" footer="0.3"/>
  <pageSetup paperSize="9" scale="91" orientation="portrait" r:id="rId1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D77"/>
  <sheetViews>
    <sheetView view="pageBreakPreview" topLeftCell="A61" zoomScale="98" zoomScaleSheetLayoutView="98" workbookViewId="0">
      <selection activeCell="H33" sqref="H33"/>
    </sheetView>
  </sheetViews>
  <sheetFormatPr defaultRowHeight="15"/>
  <cols>
    <col min="2" max="2" width="50.140625" customWidth="1"/>
    <col min="3" max="3" width="15.28515625" customWidth="1"/>
    <col min="4" max="4" width="20.85546875" customWidth="1"/>
  </cols>
  <sheetData>
    <row r="1" spans="1:4" ht="19.5" customHeight="1">
      <c r="A1" s="48" t="s">
        <v>35</v>
      </c>
      <c r="B1" s="48" t="s">
        <v>88</v>
      </c>
      <c r="C1" s="49" t="s">
        <v>77</v>
      </c>
      <c r="D1" s="49" t="s">
        <v>78</v>
      </c>
    </row>
    <row r="2" spans="1:4" ht="13.5" customHeight="1">
      <c r="A2" s="50"/>
      <c r="B2" s="49" t="s">
        <v>0</v>
      </c>
      <c r="C2" s="51"/>
      <c r="D2" s="50"/>
    </row>
    <row r="3" spans="1:4" ht="13.5" customHeight="1">
      <c r="A3" s="52" t="s">
        <v>23</v>
      </c>
      <c r="B3" s="52"/>
      <c r="C3" s="53">
        <f>C4+C11+C18</f>
        <v>0</v>
      </c>
      <c r="D3" s="52"/>
    </row>
    <row r="4" spans="1:4" ht="12.75" customHeight="1">
      <c r="A4" s="54" t="s">
        <v>1</v>
      </c>
      <c r="B4" s="54"/>
      <c r="C4" s="55">
        <f>C5+C6+C7+C8+C9+C10</f>
        <v>0</v>
      </c>
      <c r="D4" s="54"/>
    </row>
    <row r="5" spans="1:4" ht="12.75" customHeight="1">
      <c r="A5" s="56">
        <v>531111</v>
      </c>
      <c r="B5" s="56" t="s">
        <v>37</v>
      </c>
      <c r="C5" s="57"/>
      <c r="D5" s="56"/>
    </row>
    <row r="6" spans="1:4" ht="12.75" customHeight="1">
      <c r="A6" s="58">
        <v>531121</v>
      </c>
      <c r="B6" s="56" t="s">
        <v>2</v>
      </c>
      <c r="C6" s="57"/>
      <c r="D6" s="56"/>
    </row>
    <row r="7" spans="1:4" ht="14.25" customHeight="1">
      <c r="A7" s="59">
        <v>531131</v>
      </c>
      <c r="B7" s="59" t="s">
        <v>38</v>
      </c>
      <c r="C7" s="60"/>
      <c r="D7" s="59"/>
    </row>
    <row r="8" spans="1:4" ht="14.25" customHeight="1">
      <c r="A8" s="59">
        <v>531141</v>
      </c>
      <c r="B8" s="59" t="s">
        <v>39</v>
      </c>
      <c r="C8" s="60"/>
      <c r="D8" s="59"/>
    </row>
    <row r="9" spans="1:4" ht="14.25" customHeight="1">
      <c r="A9" s="59">
        <v>531151</v>
      </c>
      <c r="B9" s="59" t="s">
        <v>40</v>
      </c>
      <c r="C9" s="60"/>
      <c r="D9" s="59"/>
    </row>
    <row r="10" spans="1:4" ht="14.25" customHeight="1">
      <c r="A10" s="59">
        <v>531161</v>
      </c>
      <c r="B10" s="59" t="s">
        <v>3</v>
      </c>
      <c r="C10" s="60"/>
      <c r="D10" s="59"/>
    </row>
    <row r="11" spans="1:4" s="34" customFormat="1">
      <c r="A11" s="48" t="s">
        <v>4</v>
      </c>
      <c r="B11" s="48"/>
      <c r="C11" s="61">
        <f>C12+C13+C14+C15+C16+C17</f>
        <v>0</v>
      </c>
      <c r="D11" s="48"/>
    </row>
    <row r="12" spans="1:4">
      <c r="A12" s="59">
        <v>531211</v>
      </c>
      <c r="B12" s="59" t="s">
        <v>41</v>
      </c>
      <c r="C12" s="60"/>
      <c r="D12" s="59"/>
    </row>
    <row r="13" spans="1:4" ht="14.25" customHeight="1">
      <c r="A13" s="56">
        <v>531221</v>
      </c>
      <c r="B13" s="59" t="s">
        <v>42</v>
      </c>
      <c r="C13" s="60"/>
      <c r="D13" s="59"/>
    </row>
    <row r="14" spans="1:4">
      <c r="A14" s="59">
        <v>531231</v>
      </c>
      <c r="B14" s="59" t="s">
        <v>5</v>
      </c>
      <c r="C14" s="60"/>
      <c r="D14" s="59"/>
    </row>
    <row r="15" spans="1:4">
      <c r="A15" s="59">
        <v>531241</v>
      </c>
      <c r="B15" s="59" t="s">
        <v>6</v>
      </c>
      <c r="C15" s="60"/>
      <c r="D15" s="59"/>
    </row>
    <row r="16" spans="1:4">
      <c r="A16" s="59">
        <v>531251</v>
      </c>
      <c r="B16" s="59" t="s">
        <v>43</v>
      </c>
      <c r="C16" s="60"/>
      <c r="D16" s="59"/>
    </row>
    <row r="17" spans="1:4">
      <c r="A17" s="59">
        <v>531261</v>
      </c>
      <c r="B17" s="59" t="s">
        <v>90</v>
      </c>
      <c r="C17" s="60"/>
      <c r="D17" s="59"/>
    </row>
    <row r="18" spans="1:4" s="34" customFormat="1">
      <c r="A18" s="48" t="s">
        <v>20</v>
      </c>
      <c r="B18" s="48"/>
      <c r="C18" s="61">
        <f>C19</f>
        <v>0</v>
      </c>
      <c r="D18" s="48"/>
    </row>
    <row r="19" spans="1:4" ht="14.25" customHeight="1">
      <c r="A19" s="56">
        <v>53131</v>
      </c>
      <c r="B19" s="59" t="s">
        <v>21</v>
      </c>
      <c r="C19" s="60"/>
      <c r="D19" s="59"/>
    </row>
    <row r="20" spans="1:4" ht="13.5" customHeight="1">
      <c r="A20" s="62" t="s">
        <v>24</v>
      </c>
      <c r="B20" s="62"/>
      <c r="C20" s="63">
        <f>C21+C30</f>
        <v>0</v>
      </c>
      <c r="D20" s="62"/>
    </row>
    <row r="21" spans="1:4">
      <c r="A21" s="48" t="s">
        <v>22</v>
      </c>
      <c r="B21" s="48"/>
      <c r="C21" s="61">
        <f>C22+C23+C24+C25+C26+C27+C28+C29</f>
        <v>0</v>
      </c>
      <c r="D21" s="48"/>
    </row>
    <row r="22" spans="1:4">
      <c r="A22" s="59">
        <v>532111</v>
      </c>
      <c r="B22" s="59" t="s">
        <v>45</v>
      </c>
      <c r="C22" s="60"/>
      <c r="D22" s="59"/>
    </row>
    <row r="23" spans="1:4">
      <c r="A23" s="59">
        <v>532121</v>
      </c>
      <c r="B23" s="59" t="s">
        <v>46</v>
      </c>
      <c r="C23" s="60"/>
      <c r="D23" s="59"/>
    </row>
    <row r="24" spans="1:4">
      <c r="A24" s="59">
        <v>532131</v>
      </c>
      <c r="B24" s="59" t="s">
        <v>47</v>
      </c>
      <c r="C24" s="60"/>
      <c r="D24" s="59"/>
    </row>
    <row r="25" spans="1:4">
      <c r="A25" s="59">
        <v>532141</v>
      </c>
      <c r="B25" s="59" t="s">
        <v>48</v>
      </c>
      <c r="C25" s="60"/>
      <c r="D25" s="59"/>
    </row>
    <row r="26" spans="1:4">
      <c r="A26" s="59">
        <v>532151</v>
      </c>
      <c r="B26" s="59" t="s">
        <v>49</v>
      </c>
      <c r="C26" s="60"/>
      <c r="D26" s="59"/>
    </row>
    <row r="27" spans="1:4">
      <c r="A27" s="59">
        <v>532161</v>
      </c>
      <c r="B27" s="59" t="s">
        <v>50</v>
      </c>
      <c r="C27" s="60"/>
      <c r="D27" s="59"/>
    </row>
    <row r="28" spans="1:4">
      <c r="A28" s="59">
        <v>532171</v>
      </c>
      <c r="B28" s="59" t="s">
        <v>51</v>
      </c>
      <c r="C28" s="60"/>
      <c r="D28" s="59"/>
    </row>
    <row r="29" spans="1:4">
      <c r="A29" s="59">
        <v>532181</v>
      </c>
      <c r="B29" s="59" t="s">
        <v>52</v>
      </c>
      <c r="C29" s="60"/>
      <c r="D29" s="59"/>
    </row>
    <row r="30" spans="1:4">
      <c r="A30" s="48" t="s">
        <v>25</v>
      </c>
      <c r="B30" s="48"/>
      <c r="C30" s="61">
        <f>C31+C32+C33</f>
        <v>0</v>
      </c>
      <c r="D30" s="48"/>
    </row>
    <row r="31" spans="1:4">
      <c r="A31" s="59">
        <v>532211</v>
      </c>
      <c r="B31" s="59" t="s">
        <v>53</v>
      </c>
      <c r="C31" s="60"/>
      <c r="D31" s="59"/>
    </row>
    <row r="32" spans="1:4">
      <c r="A32" s="59">
        <v>532221</v>
      </c>
      <c r="B32" s="59" t="s">
        <v>7</v>
      </c>
      <c r="C32" s="60"/>
      <c r="D32" s="59"/>
    </row>
    <row r="33" spans="1:4">
      <c r="A33" s="59">
        <v>532231</v>
      </c>
      <c r="B33" s="59" t="s">
        <v>54</v>
      </c>
      <c r="C33" s="60"/>
      <c r="D33" s="59"/>
    </row>
    <row r="34" spans="1:4">
      <c r="A34" s="52" t="s">
        <v>8</v>
      </c>
      <c r="B34" s="52"/>
      <c r="C34" s="53">
        <f>C35+C40+C42+C44+C46+C48+C50</f>
        <v>1637795</v>
      </c>
      <c r="D34" s="52"/>
    </row>
    <row r="35" spans="1:4">
      <c r="A35" s="48" t="s">
        <v>55</v>
      </c>
      <c r="B35" s="48"/>
      <c r="C35" s="61">
        <f>C36+C37+C38+C39</f>
        <v>1637795</v>
      </c>
      <c r="D35" s="48"/>
    </row>
    <row r="36" spans="1:4">
      <c r="A36" s="59">
        <v>533111</v>
      </c>
      <c r="B36" s="59" t="s">
        <v>9</v>
      </c>
      <c r="C36" s="60">
        <v>1637795</v>
      </c>
      <c r="D36" s="59"/>
    </row>
    <row r="37" spans="1:4">
      <c r="A37" s="59">
        <v>533121</v>
      </c>
      <c r="B37" s="59" t="s">
        <v>10</v>
      </c>
      <c r="C37" s="60"/>
      <c r="D37" s="59"/>
    </row>
    <row r="38" spans="1:4">
      <c r="A38" s="59">
        <v>533131</v>
      </c>
      <c r="B38" s="59" t="s">
        <v>11</v>
      </c>
      <c r="C38" s="60"/>
      <c r="D38" s="59"/>
    </row>
    <row r="39" spans="1:4">
      <c r="A39" s="59">
        <v>533141</v>
      </c>
      <c r="B39" s="59" t="s">
        <v>56</v>
      </c>
      <c r="C39" s="60"/>
      <c r="D39" s="59"/>
    </row>
    <row r="40" spans="1:4">
      <c r="A40" s="48" t="s">
        <v>12</v>
      </c>
      <c r="B40" s="48"/>
      <c r="C40" s="61">
        <f>C41</f>
        <v>0</v>
      </c>
      <c r="D40" s="48"/>
    </row>
    <row r="41" spans="1:4">
      <c r="A41" s="59">
        <v>53321</v>
      </c>
      <c r="B41" s="59" t="s">
        <v>13</v>
      </c>
      <c r="C41" s="60"/>
      <c r="D41" s="59"/>
    </row>
    <row r="42" spans="1:4">
      <c r="A42" s="64" t="s">
        <v>14</v>
      </c>
      <c r="B42" s="64"/>
      <c r="C42" s="65">
        <f>C43</f>
        <v>0</v>
      </c>
      <c r="D42" s="64"/>
    </row>
    <row r="43" spans="1:4" s="31" customFormat="1">
      <c r="A43" s="66">
        <v>533311</v>
      </c>
      <c r="B43" s="66" t="s">
        <v>57</v>
      </c>
      <c r="C43" s="67"/>
      <c r="D43" s="66"/>
    </row>
    <row r="44" spans="1:4">
      <c r="A44" s="68" t="s">
        <v>15</v>
      </c>
      <c r="B44" s="68"/>
      <c r="C44" s="65">
        <f>C45</f>
        <v>0</v>
      </c>
      <c r="D44" s="68"/>
    </row>
    <row r="45" spans="1:4" s="31" customFormat="1">
      <c r="A45" s="69">
        <v>53341</v>
      </c>
      <c r="B45" s="69" t="s">
        <v>58</v>
      </c>
      <c r="C45" s="67"/>
      <c r="D45" s="69"/>
    </row>
    <row r="46" spans="1:4">
      <c r="A46" s="70" t="s">
        <v>26</v>
      </c>
      <c r="B46" s="70"/>
      <c r="C46" s="61">
        <f>C47</f>
        <v>0</v>
      </c>
      <c r="D46" s="70"/>
    </row>
    <row r="47" spans="1:4" s="31" customFormat="1">
      <c r="A47" s="58">
        <v>53351</v>
      </c>
      <c r="B47" s="58" t="s">
        <v>59</v>
      </c>
      <c r="C47" s="60"/>
      <c r="D47" s="58"/>
    </row>
    <row r="48" spans="1:4">
      <c r="A48" s="70" t="s">
        <v>16</v>
      </c>
      <c r="B48" s="70"/>
      <c r="C48" s="61">
        <f>C49</f>
        <v>0</v>
      </c>
      <c r="D48" s="70"/>
    </row>
    <row r="49" spans="1:4" s="31" customFormat="1">
      <c r="A49" s="58">
        <v>53361</v>
      </c>
      <c r="B49" s="58" t="s">
        <v>60</v>
      </c>
      <c r="C49" s="60"/>
      <c r="D49" s="58"/>
    </row>
    <row r="50" spans="1:4">
      <c r="A50" s="70" t="s">
        <v>27</v>
      </c>
      <c r="B50" s="70"/>
      <c r="C50" s="61">
        <f>C51+C52+C53+C54+C55+C56+C57+C58+C59</f>
        <v>0</v>
      </c>
      <c r="D50" s="70"/>
    </row>
    <row r="51" spans="1:4">
      <c r="A51" s="59">
        <v>533711</v>
      </c>
      <c r="B51" s="59" t="s">
        <v>61</v>
      </c>
      <c r="C51" s="60"/>
      <c r="D51" s="59"/>
    </row>
    <row r="52" spans="1:4">
      <c r="A52" s="59">
        <v>533721</v>
      </c>
      <c r="B52" s="59" t="s">
        <v>18</v>
      </c>
      <c r="C52" s="60"/>
      <c r="D52" s="59"/>
    </row>
    <row r="53" spans="1:4">
      <c r="A53" s="59">
        <v>533731</v>
      </c>
      <c r="B53" s="59" t="s">
        <v>62</v>
      </c>
      <c r="C53" s="60"/>
      <c r="D53" s="59"/>
    </row>
    <row r="54" spans="1:4">
      <c r="A54" s="59">
        <v>533741</v>
      </c>
      <c r="B54" s="59" t="s">
        <v>63</v>
      </c>
      <c r="C54" s="60"/>
      <c r="D54" s="59"/>
    </row>
    <row r="55" spans="1:4">
      <c r="A55" s="59">
        <v>533751</v>
      </c>
      <c r="B55" s="59" t="s">
        <v>64</v>
      </c>
      <c r="C55" s="60"/>
      <c r="D55" s="59"/>
    </row>
    <row r="56" spans="1:4">
      <c r="A56" s="59">
        <v>533761</v>
      </c>
      <c r="B56" s="59" t="s">
        <v>65</v>
      </c>
      <c r="C56" s="60"/>
      <c r="D56" s="59"/>
    </row>
    <row r="57" spans="1:4">
      <c r="A57" s="59">
        <v>533771</v>
      </c>
      <c r="B57" s="59" t="s">
        <v>66</v>
      </c>
      <c r="C57" s="60"/>
      <c r="D57" s="59"/>
    </row>
    <row r="58" spans="1:4">
      <c r="A58" s="59">
        <v>533781</v>
      </c>
      <c r="B58" s="59" t="s">
        <v>67</v>
      </c>
      <c r="C58" s="60"/>
      <c r="D58" s="59"/>
    </row>
    <row r="59" spans="1:4">
      <c r="A59" s="59">
        <v>533791</v>
      </c>
      <c r="B59" s="59" t="s">
        <v>68</v>
      </c>
      <c r="C59" s="60"/>
      <c r="D59" s="59"/>
    </row>
    <row r="60" spans="1:4">
      <c r="A60" s="52" t="s">
        <v>17</v>
      </c>
      <c r="B60" s="52"/>
      <c r="C60" s="53">
        <f>C61</f>
        <v>0</v>
      </c>
      <c r="D60" s="52"/>
    </row>
    <row r="61" spans="1:4">
      <c r="A61" s="68" t="s">
        <v>28</v>
      </c>
      <c r="B61" s="68"/>
      <c r="C61" s="61">
        <f>C62</f>
        <v>0</v>
      </c>
      <c r="D61" s="70"/>
    </row>
    <row r="62" spans="1:4">
      <c r="A62" s="59">
        <v>534111</v>
      </c>
      <c r="B62" s="59" t="s">
        <v>69</v>
      </c>
      <c r="C62" s="60"/>
      <c r="D62" s="59"/>
    </row>
    <row r="63" spans="1:4">
      <c r="A63" s="90" t="s">
        <v>36</v>
      </c>
      <c r="B63" s="91"/>
      <c r="C63" s="71">
        <f>C3+C20+C34+C60</f>
        <v>1637795</v>
      </c>
      <c r="D63" s="72"/>
    </row>
    <row r="64" spans="1:4">
      <c r="A64" s="52" t="s">
        <v>29</v>
      </c>
      <c r="B64" s="52"/>
      <c r="C64" s="53">
        <f>C69+C68+C67+C66+C65</f>
        <v>442204.65</v>
      </c>
      <c r="D64" s="52"/>
    </row>
    <row r="65" spans="1:4">
      <c r="A65" s="48" t="s">
        <v>30</v>
      </c>
      <c r="B65" s="48"/>
      <c r="C65" s="61">
        <f>C63*0.27</f>
        <v>442204.65</v>
      </c>
      <c r="D65" s="48"/>
    </row>
    <row r="66" spans="1:4">
      <c r="A66" s="48" t="s">
        <v>31</v>
      </c>
      <c r="B66" s="48"/>
      <c r="C66" s="61"/>
      <c r="D66" s="48"/>
    </row>
    <row r="67" spans="1:4">
      <c r="A67" s="64" t="s">
        <v>32</v>
      </c>
      <c r="B67" s="64"/>
      <c r="C67" s="65"/>
      <c r="D67" s="64"/>
    </row>
    <row r="68" spans="1:4">
      <c r="A68" s="68" t="s">
        <v>33</v>
      </c>
      <c r="B68" s="68"/>
      <c r="C68" s="65"/>
      <c r="D68" s="68"/>
    </row>
    <row r="69" spans="1:4">
      <c r="A69" s="70" t="s">
        <v>19</v>
      </c>
      <c r="B69" s="70"/>
      <c r="C69" s="61">
        <f>C70+C71+C72+C73+C74+C75+C76</f>
        <v>0</v>
      </c>
      <c r="D69" s="70"/>
    </row>
    <row r="70" spans="1:4">
      <c r="A70" s="59">
        <v>535511</v>
      </c>
      <c r="B70" s="59" t="s">
        <v>70</v>
      </c>
      <c r="C70" s="60"/>
      <c r="D70" s="59"/>
    </row>
    <row r="71" spans="1:4">
      <c r="A71" s="59">
        <v>535521</v>
      </c>
      <c r="B71" s="59" t="s">
        <v>73</v>
      </c>
      <c r="C71" s="60"/>
      <c r="D71" s="59"/>
    </row>
    <row r="72" spans="1:4">
      <c r="A72" s="59">
        <v>535531</v>
      </c>
      <c r="B72" s="59" t="s">
        <v>71</v>
      </c>
      <c r="C72" s="60"/>
      <c r="D72" s="59"/>
    </row>
    <row r="73" spans="1:4">
      <c r="A73" s="59">
        <v>535541</v>
      </c>
      <c r="B73" s="59" t="s">
        <v>72</v>
      </c>
      <c r="C73" s="60"/>
      <c r="D73" s="59"/>
    </row>
    <row r="74" spans="1:4">
      <c r="A74" s="59">
        <v>535551</v>
      </c>
      <c r="B74" s="59" t="s">
        <v>74</v>
      </c>
      <c r="C74" s="60"/>
      <c r="D74" s="59"/>
    </row>
    <row r="75" spans="1:4">
      <c r="A75" s="59">
        <v>535561</v>
      </c>
      <c r="B75" s="59" t="s">
        <v>75</v>
      </c>
      <c r="C75" s="60"/>
      <c r="D75" s="59"/>
    </row>
    <row r="76" spans="1:4">
      <c r="A76" s="59">
        <v>535571</v>
      </c>
      <c r="B76" s="59" t="s">
        <v>76</v>
      </c>
      <c r="C76" s="60"/>
      <c r="D76" s="59"/>
    </row>
    <row r="77" spans="1:4">
      <c r="A77" s="73" t="s">
        <v>34</v>
      </c>
      <c r="B77" s="73"/>
      <c r="C77" s="74">
        <f>C3+C20+C34+C60+C64</f>
        <v>2079999.65</v>
      </c>
      <c r="D77" s="73"/>
    </row>
  </sheetData>
  <mergeCells count="1">
    <mergeCell ref="A63:B63"/>
  </mergeCells>
  <pageMargins left="0.7" right="0.7" top="0.75" bottom="0.75" header="0.3" footer="0.3"/>
  <pageSetup paperSize="9" scale="91" orientation="portrait" r:id="rId1"/>
  <rowBreaks count="1" manualBreakCount="1">
    <brk id="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D77"/>
  <sheetViews>
    <sheetView view="pageBreakPreview" topLeftCell="A55" zoomScale="91" zoomScaleSheetLayoutView="91" workbookViewId="0">
      <selection activeCell="E81" sqref="E81"/>
    </sheetView>
  </sheetViews>
  <sheetFormatPr defaultRowHeight="15"/>
  <cols>
    <col min="2" max="2" width="50.140625" customWidth="1"/>
    <col min="3" max="3" width="15.28515625" customWidth="1"/>
    <col min="4" max="4" width="20.85546875" customWidth="1"/>
  </cols>
  <sheetData>
    <row r="1" spans="1:4" ht="19.5" customHeight="1">
      <c r="A1" s="48" t="s">
        <v>35</v>
      </c>
      <c r="B1" s="48" t="s">
        <v>89</v>
      </c>
      <c r="C1" s="49" t="s">
        <v>77</v>
      </c>
      <c r="D1" s="49" t="s">
        <v>78</v>
      </c>
    </row>
    <row r="2" spans="1:4" ht="13.5" customHeight="1">
      <c r="A2" s="50"/>
      <c r="B2" s="49" t="s">
        <v>0</v>
      </c>
      <c r="C2" s="51"/>
      <c r="D2" s="50"/>
    </row>
    <row r="3" spans="1:4" ht="13.5" customHeight="1">
      <c r="A3" s="52" t="s">
        <v>23</v>
      </c>
      <c r="B3" s="52"/>
      <c r="C3" s="53">
        <f>C4+C11+C18</f>
        <v>18110</v>
      </c>
      <c r="D3" s="52"/>
    </row>
    <row r="4" spans="1:4" ht="12.75" customHeight="1">
      <c r="A4" s="54" t="s">
        <v>1</v>
      </c>
      <c r="B4" s="54"/>
      <c r="C4" s="55">
        <f>C5+C6+C7+C8+C9+C10</f>
        <v>0</v>
      </c>
      <c r="D4" s="54"/>
    </row>
    <row r="5" spans="1:4" ht="12.75" customHeight="1">
      <c r="A5" s="56">
        <v>531111</v>
      </c>
      <c r="B5" s="56" t="s">
        <v>37</v>
      </c>
      <c r="C5" s="57"/>
      <c r="D5" s="56"/>
    </row>
    <row r="6" spans="1:4" ht="12.75" customHeight="1">
      <c r="A6" s="58">
        <v>531121</v>
      </c>
      <c r="B6" s="56" t="s">
        <v>2</v>
      </c>
      <c r="C6" s="57"/>
      <c r="D6" s="56"/>
    </row>
    <row r="7" spans="1:4" ht="14.25" customHeight="1">
      <c r="A7" s="59">
        <v>531131</v>
      </c>
      <c r="B7" s="59" t="s">
        <v>38</v>
      </c>
      <c r="C7" s="60"/>
      <c r="D7" s="59"/>
    </row>
    <row r="8" spans="1:4" ht="14.25" customHeight="1">
      <c r="A8" s="59">
        <v>531141</v>
      </c>
      <c r="B8" s="59" t="s">
        <v>39</v>
      </c>
      <c r="C8" s="60"/>
      <c r="D8" s="59"/>
    </row>
    <row r="9" spans="1:4" ht="14.25" customHeight="1">
      <c r="A9" s="59">
        <v>531151</v>
      </c>
      <c r="B9" s="59" t="s">
        <v>40</v>
      </c>
      <c r="C9" s="60"/>
      <c r="D9" s="59"/>
    </row>
    <row r="10" spans="1:4" ht="14.25" customHeight="1">
      <c r="A10" s="59">
        <v>531161</v>
      </c>
      <c r="B10" s="59" t="s">
        <v>3</v>
      </c>
      <c r="C10" s="60"/>
      <c r="D10" s="59"/>
    </row>
    <row r="11" spans="1:4" s="34" customFormat="1">
      <c r="A11" s="48" t="s">
        <v>4</v>
      </c>
      <c r="B11" s="48"/>
      <c r="C11" s="61">
        <f>C12+C13+C14+C15+C16+C17</f>
        <v>18110</v>
      </c>
      <c r="D11" s="48"/>
    </row>
    <row r="12" spans="1:4">
      <c r="A12" s="59">
        <v>531211</v>
      </c>
      <c r="B12" s="59" t="s">
        <v>41</v>
      </c>
      <c r="C12" s="60"/>
      <c r="D12" s="59"/>
    </row>
    <row r="13" spans="1:4" ht="14.25" customHeight="1">
      <c r="A13" s="56">
        <v>531221</v>
      </c>
      <c r="B13" s="59" t="s">
        <v>42</v>
      </c>
      <c r="C13" s="60"/>
      <c r="D13" s="59"/>
    </row>
    <row r="14" spans="1:4">
      <c r="A14" s="59">
        <v>531231</v>
      </c>
      <c r="B14" s="59" t="s">
        <v>5</v>
      </c>
      <c r="C14" s="60"/>
      <c r="D14" s="59"/>
    </row>
    <row r="15" spans="1:4">
      <c r="A15" s="59">
        <v>531241</v>
      </c>
      <c r="B15" s="59" t="s">
        <v>6</v>
      </c>
      <c r="C15" s="60"/>
      <c r="D15" s="59"/>
    </row>
    <row r="16" spans="1:4">
      <c r="A16" s="59">
        <v>531251</v>
      </c>
      <c r="B16" s="59" t="s">
        <v>43</v>
      </c>
      <c r="C16" s="60"/>
      <c r="D16" s="59"/>
    </row>
    <row r="17" spans="1:4">
      <c r="A17" s="59">
        <v>531261</v>
      </c>
      <c r="B17" s="59" t="s">
        <v>90</v>
      </c>
      <c r="C17" s="60">
        <v>18110</v>
      </c>
      <c r="D17" s="59" t="s">
        <v>92</v>
      </c>
    </row>
    <row r="18" spans="1:4" s="34" customFormat="1">
      <c r="A18" s="48" t="s">
        <v>20</v>
      </c>
      <c r="B18" s="48"/>
      <c r="C18" s="61">
        <f>C19</f>
        <v>0</v>
      </c>
      <c r="D18" s="48"/>
    </row>
    <row r="19" spans="1:4" ht="14.25" customHeight="1">
      <c r="A19" s="56">
        <v>53131</v>
      </c>
      <c r="B19" s="59" t="s">
        <v>21</v>
      </c>
      <c r="C19" s="60"/>
      <c r="D19" s="59"/>
    </row>
    <row r="20" spans="1:4" ht="13.5" customHeight="1">
      <c r="A20" s="62" t="s">
        <v>24</v>
      </c>
      <c r="B20" s="62"/>
      <c r="C20" s="63">
        <f>C21+C30</f>
        <v>0</v>
      </c>
      <c r="D20" s="62"/>
    </row>
    <row r="21" spans="1:4">
      <c r="A21" s="48" t="s">
        <v>22</v>
      </c>
      <c r="B21" s="48"/>
      <c r="C21" s="61">
        <f>C22+C23+C24+C25+C26+C27+C28+C29</f>
        <v>0</v>
      </c>
      <c r="D21" s="48"/>
    </row>
    <row r="22" spans="1:4">
      <c r="A22" s="59">
        <v>532111</v>
      </c>
      <c r="B22" s="59" t="s">
        <v>45</v>
      </c>
      <c r="C22" s="60"/>
      <c r="D22" s="59"/>
    </row>
    <row r="23" spans="1:4">
      <c r="A23" s="59">
        <v>532121</v>
      </c>
      <c r="B23" s="59" t="s">
        <v>46</v>
      </c>
      <c r="C23" s="60"/>
      <c r="D23" s="59"/>
    </row>
    <row r="24" spans="1:4">
      <c r="A24" s="59">
        <v>532131</v>
      </c>
      <c r="B24" s="59" t="s">
        <v>47</v>
      </c>
      <c r="C24" s="60"/>
      <c r="D24" s="59"/>
    </row>
    <row r="25" spans="1:4">
      <c r="A25" s="59">
        <v>532141</v>
      </c>
      <c r="B25" s="59" t="s">
        <v>48</v>
      </c>
      <c r="C25" s="60"/>
      <c r="D25" s="59"/>
    </row>
    <row r="26" spans="1:4">
      <c r="A26" s="59">
        <v>532151</v>
      </c>
      <c r="B26" s="59" t="s">
        <v>49</v>
      </c>
      <c r="C26" s="60"/>
      <c r="D26" s="59"/>
    </row>
    <row r="27" spans="1:4">
      <c r="A27" s="59">
        <v>532161</v>
      </c>
      <c r="B27" s="59" t="s">
        <v>50</v>
      </c>
      <c r="C27" s="60"/>
      <c r="D27" s="59"/>
    </row>
    <row r="28" spans="1:4">
      <c r="A28" s="59">
        <v>532171</v>
      </c>
      <c r="B28" s="59" t="s">
        <v>51</v>
      </c>
      <c r="C28" s="60"/>
      <c r="D28" s="59"/>
    </row>
    <row r="29" spans="1:4">
      <c r="A29" s="59">
        <v>532181</v>
      </c>
      <c r="B29" s="59" t="s">
        <v>52</v>
      </c>
      <c r="C29" s="60"/>
      <c r="D29" s="59"/>
    </row>
    <row r="30" spans="1:4">
      <c r="A30" s="48" t="s">
        <v>25</v>
      </c>
      <c r="B30" s="48"/>
      <c r="C30" s="61">
        <f>C31+C32+C33</f>
        <v>0</v>
      </c>
      <c r="D30" s="48"/>
    </row>
    <row r="31" spans="1:4">
      <c r="A31" s="59">
        <v>532211</v>
      </c>
      <c r="B31" s="59" t="s">
        <v>53</v>
      </c>
      <c r="C31" s="60"/>
      <c r="D31" s="59"/>
    </row>
    <row r="32" spans="1:4">
      <c r="A32" s="59">
        <v>532221</v>
      </c>
      <c r="B32" s="59" t="s">
        <v>7</v>
      </c>
      <c r="C32" s="60"/>
      <c r="D32" s="59"/>
    </row>
    <row r="33" spans="1:4">
      <c r="A33" s="59">
        <v>532231</v>
      </c>
      <c r="B33" s="59" t="s">
        <v>54</v>
      </c>
      <c r="C33" s="60"/>
      <c r="D33" s="59"/>
    </row>
    <row r="34" spans="1:4">
      <c r="A34" s="52" t="s">
        <v>8</v>
      </c>
      <c r="B34" s="52"/>
      <c r="C34" s="53">
        <f>C35+C40+C42+C44+C46+C48+C50</f>
        <v>60630</v>
      </c>
      <c r="D34" s="52"/>
    </row>
    <row r="35" spans="1:4">
      <c r="A35" s="48" t="s">
        <v>55</v>
      </c>
      <c r="B35" s="48"/>
      <c r="C35" s="61">
        <f>C36+C37+C38+C39</f>
        <v>10630</v>
      </c>
      <c r="D35" s="48"/>
    </row>
    <row r="36" spans="1:4">
      <c r="A36" s="59">
        <v>533111</v>
      </c>
      <c r="B36" s="59" t="s">
        <v>9</v>
      </c>
      <c r="C36" s="60">
        <v>1861</v>
      </c>
      <c r="D36" s="59"/>
    </row>
    <row r="37" spans="1:4">
      <c r="A37" s="59">
        <v>533121</v>
      </c>
      <c r="B37" s="59" t="s">
        <v>10</v>
      </c>
      <c r="C37" s="60"/>
      <c r="D37" s="59"/>
    </row>
    <row r="38" spans="1:4">
      <c r="A38" s="59">
        <v>533131</v>
      </c>
      <c r="B38" s="59" t="s">
        <v>11</v>
      </c>
      <c r="C38" s="60">
        <v>8769</v>
      </c>
      <c r="D38" s="59"/>
    </row>
    <row r="39" spans="1:4">
      <c r="A39" s="59">
        <v>533141</v>
      </c>
      <c r="B39" s="59" t="s">
        <v>56</v>
      </c>
      <c r="C39" s="60"/>
      <c r="D39" s="59"/>
    </row>
    <row r="40" spans="1:4">
      <c r="A40" s="48" t="s">
        <v>12</v>
      </c>
      <c r="B40" s="48"/>
      <c r="C40" s="61">
        <f>C41</f>
        <v>0</v>
      </c>
      <c r="D40" s="48"/>
    </row>
    <row r="41" spans="1:4">
      <c r="A41" s="59">
        <v>53321</v>
      </c>
      <c r="B41" s="59" t="s">
        <v>13</v>
      </c>
      <c r="C41" s="60"/>
      <c r="D41" s="59"/>
    </row>
    <row r="42" spans="1:4">
      <c r="A42" s="64" t="s">
        <v>14</v>
      </c>
      <c r="B42" s="64"/>
      <c r="C42" s="65">
        <f>C43</f>
        <v>0</v>
      </c>
      <c r="D42" s="64"/>
    </row>
    <row r="43" spans="1:4" s="31" customFormat="1">
      <c r="A43" s="66">
        <v>533311</v>
      </c>
      <c r="B43" s="66" t="s">
        <v>57</v>
      </c>
      <c r="C43" s="67"/>
      <c r="D43" s="66"/>
    </row>
    <row r="44" spans="1:4">
      <c r="A44" s="68" t="s">
        <v>15</v>
      </c>
      <c r="B44" s="68"/>
      <c r="C44" s="65">
        <f>C45</f>
        <v>50000</v>
      </c>
      <c r="D44" s="68"/>
    </row>
    <row r="45" spans="1:4" s="31" customFormat="1">
      <c r="A45" s="69">
        <v>53341</v>
      </c>
      <c r="B45" s="69" t="s">
        <v>58</v>
      </c>
      <c r="C45" s="67">
        <v>50000</v>
      </c>
      <c r="D45" s="69" t="s">
        <v>91</v>
      </c>
    </row>
    <row r="46" spans="1:4">
      <c r="A46" s="70" t="s">
        <v>26</v>
      </c>
      <c r="B46" s="70"/>
      <c r="C46" s="61">
        <f>C47</f>
        <v>0</v>
      </c>
      <c r="D46" s="70"/>
    </row>
    <row r="47" spans="1:4" s="31" customFormat="1">
      <c r="A47" s="58">
        <v>53351</v>
      </c>
      <c r="B47" s="58" t="s">
        <v>59</v>
      </c>
      <c r="C47" s="60"/>
      <c r="D47" s="58"/>
    </row>
    <row r="48" spans="1:4">
      <c r="A48" s="70" t="s">
        <v>16</v>
      </c>
      <c r="B48" s="70"/>
      <c r="C48" s="61">
        <f>C49</f>
        <v>0</v>
      </c>
      <c r="D48" s="70"/>
    </row>
    <row r="49" spans="1:4" s="31" customFormat="1">
      <c r="A49" s="58">
        <v>53361</v>
      </c>
      <c r="B49" s="58" t="s">
        <v>60</v>
      </c>
      <c r="C49" s="60"/>
      <c r="D49" s="58"/>
    </row>
    <row r="50" spans="1:4">
      <c r="A50" s="70" t="s">
        <v>27</v>
      </c>
      <c r="B50" s="70"/>
      <c r="C50" s="61">
        <f>C51+C52+C53+C54+C55+C56+C57+C58+C59</f>
        <v>0</v>
      </c>
      <c r="D50" s="70"/>
    </row>
    <row r="51" spans="1:4">
      <c r="A51" s="59">
        <v>533711</v>
      </c>
      <c r="B51" s="59" t="s">
        <v>61</v>
      </c>
      <c r="C51" s="60"/>
      <c r="D51" s="59"/>
    </row>
    <row r="52" spans="1:4">
      <c r="A52" s="59">
        <v>533721</v>
      </c>
      <c r="B52" s="59" t="s">
        <v>18</v>
      </c>
      <c r="C52" s="60"/>
      <c r="D52" s="59"/>
    </row>
    <row r="53" spans="1:4">
      <c r="A53" s="59">
        <v>533731</v>
      </c>
      <c r="B53" s="59" t="s">
        <v>62</v>
      </c>
      <c r="C53" s="60"/>
      <c r="D53" s="59"/>
    </row>
    <row r="54" spans="1:4">
      <c r="A54" s="59">
        <v>533741</v>
      </c>
      <c r="B54" s="59" t="s">
        <v>63</v>
      </c>
      <c r="C54" s="60"/>
      <c r="D54" s="59"/>
    </row>
    <row r="55" spans="1:4">
      <c r="A55" s="59">
        <v>533751</v>
      </c>
      <c r="B55" s="59" t="s">
        <v>64</v>
      </c>
      <c r="C55" s="60"/>
      <c r="D55" s="59"/>
    </row>
    <row r="56" spans="1:4">
      <c r="A56" s="59">
        <v>533761</v>
      </c>
      <c r="B56" s="59" t="s">
        <v>65</v>
      </c>
      <c r="C56" s="60"/>
      <c r="D56" s="59"/>
    </row>
    <row r="57" spans="1:4">
      <c r="A57" s="59">
        <v>533771</v>
      </c>
      <c r="B57" s="59" t="s">
        <v>66</v>
      </c>
      <c r="C57" s="60"/>
      <c r="D57" s="59"/>
    </row>
    <row r="58" spans="1:4">
      <c r="A58" s="59">
        <v>533781</v>
      </c>
      <c r="B58" s="59" t="s">
        <v>67</v>
      </c>
      <c r="C58" s="60"/>
      <c r="D58" s="59"/>
    </row>
    <row r="59" spans="1:4">
      <c r="A59" s="59">
        <v>533791</v>
      </c>
      <c r="B59" s="59" t="s">
        <v>68</v>
      </c>
      <c r="C59" s="60"/>
      <c r="D59" s="59"/>
    </row>
    <row r="60" spans="1:4">
      <c r="A60" s="52" t="s">
        <v>17</v>
      </c>
      <c r="B60" s="52"/>
      <c r="C60" s="53">
        <f>C61</f>
        <v>0</v>
      </c>
      <c r="D60" s="52"/>
    </row>
    <row r="61" spans="1:4">
      <c r="A61" s="68" t="s">
        <v>28</v>
      </c>
      <c r="B61" s="68"/>
      <c r="C61" s="61">
        <f>C62</f>
        <v>0</v>
      </c>
      <c r="D61" s="70"/>
    </row>
    <row r="62" spans="1:4">
      <c r="A62" s="59">
        <v>534111</v>
      </c>
      <c r="B62" s="59" t="s">
        <v>69</v>
      </c>
      <c r="C62" s="60"/>
      <c r="D62" s="59"/>
    </row>
    <row r="63" spans="1:4">
      <c r="A63" s="90" t="s">
        <v>36</v>
      </c>
      <c r="B63" s="91"/>
      <c r="C63" s="71">
        <f>C3+C20+C34+C60</f>
        <v>78740</v>
      </c>
      <c r="D63" s="72"/>
    </row>
    <row r="64" spans="1:4">
      <c r="A64" s="52" t="s">
        <v>29</v>
      </c>
      <c r="B64" s="52"/>
      <c r="C64" s="53">
        <f>C69+C68+C67+C66+C65</f>
        <v>21259.800000000003</v>
      </c>
      <c r="D64" s="52"/>
    </row>
    <row r="65" spans="1:4">
      <c r="A65" s="48" t="s">
        <v>30</v>
      </c>
      <c r="B65" s="48"/>
      <c r="C65" s="61">
        <f>C63*0.27</f>
        <v>21259.800000000003</v>
      </c>
      <c r="D65" s="48"/>
    </row>
    <row r="66" spans="1:4">
      <c r="A66" s="48" t="s">
        <v>31</v>
      </c>
      <c r="B66" s="48"/>
      <c r="C66" s="61"/>
      <c r="D66" s="48"/>
    </row>
    <row r="67" spans="1:4">
      <c r="A67" s="64" t="s">
        <v>32</v>
      </c>
      <c r="B67" s="64"/>
      <c r="C67" s="65"/>
      <c r="D67" s="64"/>
    </row>
    <row r="68" spans="1:4">
      <c r="A68" s="68" t="s">
        <v>33</v>
      </c>
      <c r="B68" s="68"/>
      <c r="C68" s="65"/>
      <c r="D68" s="68"/>
    </row>
    <row r="69" spans="1:4">
      <c r="A69" s="70" t="s">
        <v>19</v>
      </c>
      <c r="B69" s="70"/>
      <c r="C69" s="61">
        <f>C70+C71+C72+C73+C74+C75+C76</f>
        <v>0</v>
      </c>
      <c r="D69" s="70"/>
    </row>
    <row r="70" spans="1:4">
      <c r="A70" s="59">
        <v>535511</v>
      </c>
      <c r="B70" s="59" t="s">
        <v>70</v>
      </c>
      <c r="C70" s="60"/>
      <c r="D70" s="59"/>
    </row>
    <row r="71" spans="1:4">
      <c r="A71" s="59">
        <v>535521</v>
      </c>
      <c r="B71" s="59" t="s">
        <v>73</v>
      </c>
      <c r="C71" s="60"/>
      <c r="D71" s="59"/>
    </row>
    <row r="72" spans="1:4">
      <c r="A72" s="59">
        <v>535531</v>
      </c>
      <c r="B72" s="59" t="s">
        <v>71</v>
      </c>
      <c r="C72" s="60"/>
      <c r="D72" s="59"/>
    </row>
    <row r="73" spans="1:4">
      <c r="A73" s="59">
        <v>535541</v>
      </c>
      <c r="B73" s="59" t="s">
        <v>72</v>
      </c>
      <c r="C73" s="60"/>
      <c r="D73" s="59"/>
    </row>
    <row r="74" spans="1:4">
      <c r="A74" s="59">
        <v>535551</v>
      </c>
      <c r="B74" s="59" t="s">
        <v>74</v>
      </c>
      <c r="C74" s="60"/>
      <c r="D74" s="59"/>
    </row>
    <row r="75" spans="1:4">
      <c r="A75" s="59">
        <v>535561</v>
      </c>
      <c r="B75" s="59" t="s">
        <v>75</v>
      </c>
      <c r="C75" s="60"/>
      <c r="D75" s="59"/>
    </row>
    <row r="76" spans="1:4">
      <c r="A76" s="59">
        <v>535571</v>
      </c>
      <c r="B76" s="59" t="s">
        <v>76</v>
      </c>
      <c r="C76" s="60"/>
      <c r="D76" s="59"/>
    </row>
    <row r="77" spans="1:4">
      <c r="A77" s="73" t="s">
        <v>34</v>
      </c>
      <c r="B77" s="73"/>
      <c r="C77" s="74">
        <f>C3+C20+C34+C60+C64</f>
        <v>99999.8</v>
      </c>
      <c r="D77" s="73"/>
    </row>
  </sheetData>
  <mergeCells count="1">
    <mergeCell ref="A63:B63"/>
  </mergeCells>
  <pageMargins left="0.7" right="0.7" top="0.75" bottom="0.75" header="0.3" footer="0.3"/>
  <pageSetup paperSize="9" scale="91" orientation="portrait" r:id="rId1"/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D77"/>
  <sheetViews>
    <sheetView view="pageBreakPreview" topLeftCell="A50" zoomScale="87" zoomScaleSheetLayoutView="87" workbookViewId="0">
      <selection activeCell="C77" sqref="C77"/>
    </sheetView>
  </sheetViews>
  <sheetFormatPr defaultRowHeight="15"/>
  <cols>
    <col min="2" max="2" width="50.140625" customWidth="1"/>
    <col min="3" max="3" width="15.28515625" customWidth="1"/>
    <col min="4" max="4" width="20.85546875" customWidth="1"/>
  </cols>
  <sheetData>
    <row r="1" spans="1:4" ht="19.5" customHeight="1">
      <c r="A1" s="48" t="s">
        <v>35</v>
      </c>
      <c r="B1" s="48" t="s">
        <v>93</v>
      </c>
      <c r="C1" s="49" t="s">
        <v>77</v>
      </c>
      <c r="D1" s="49" t="s">
        <v>78</v>
      </c>
    </row>
    <row r="2" spans="1:4" ht="13.5" customHeight="1">
      <c r="A2" s="50"/>
      <c r="B2" s="49" t="s">
        <v>0</v>
      </c>
      <c r="C2" s="51"/>
      <c r="D2" s="50"/>
    </row>
    <row r="3" spans="1:4" ht="13.5" customHeight="1">
      <c r="A3" s="52" t="s">
        <v>23</v>
      </c>
      <c r="B3" s="52"/>
      <c r="C3" s="53">
        <f>C4+C11+C18</f>
        <v>0</v>
      </c>
      <c r="D3" s="52"/>
    </row>
    <row r="4" spans="1:4" ht="12.75" customHeight="1">
      <c r="A4" s="54" t="s">
        <v>1</v>
      </c>
      <c r="B4" s="54"/>
      <c r="C4" s="55">
        <f>C5+C6+C7+C8+C9+C10</f>
        <v>0</v>
      </c>
      <c r="D4" s="54"/>
    </row>
    <row r="5" spans="1:4" ht="12.75" customHeight="1">
      <c r="A5" s="56">
        <v>531111</v>
      </c>
      <c r="B5" s="56" t="s">
        <v>37</v>
      </c>
      <c r="C5" s="57"/>
      <c r="D5" s="56"/>
    </row>
    <row r="6" spans="1:4" ht="12.75" customHeight="1">
      <c r="A6" s="58">
        <v>531121</v>
      </c>
      <c r="B6" s="56" t="s">
        <v>2</v>
      </c>
      <c r="C6" s="57"/>
      <c r="D6" s="56"/>
    </row>
    <row r="7" spans="1:4" ht="14.25" customHeight="1">
      <c r="A7" s="59">
        <v>531131</v>
      </c>
      <c r="B7" s="59" t="s">
        <v>38</v>
      </c>
      <c r="C7" s="60"/>
      <c r="D7" s="59"/>
    </row>
    <row r="8" spans="1:4" ht="14.25" customHeight="1">
      <c r="A8" s="59">
        <v>531141</v>
      </c>
      <c r="B8" s="59" t="s">
        <v>39</v>
      </c>
      <c r="C8" s="60"/>
      <c r="D8" s="59"/>
    </row>
    <row r="9" spans="1:4" ht="14.25" customHeight="1">
      <c r="A9" s="59">
        <v>531151</v>
      </c>
      <c r="B9" s="59" t="s">
        <v>40</v>
      </c>
      <c r="C9" s="60"/>
      <c r="D9" s="59"/>
    </row>
    <row r="10" spans="1:4" ht="14.25" customHeight="1">
      <c r="A10" s="59">
        <v>531161</v>
      </c>
      <c r="B10" s="59" t="s">
        <v>3</v>
      </c>
      <c r="C10" s="60"/>
      <c r="D10" s="59"/>
    </row>
    <row r="11" spans="1:4" s="34" customFormat="1">
      <c r="A11" s="48" t="s">
        <v>4</v>
      </c>
      <c r="B11" s="48"/>
      <c r="C11" s="61">
        <f>C12+C13+C14+C15+C16+C17</f>
        <v>0</v>
      </c>
      <c r="D11" s="48"/>
    </row>
    <row r="12" spans="1:4">
      <c r="A12" s="59">
        <v>531211</v>
      </c>
      <c r="B12" s="59" t="s">
        <v>41</v>
      </c>
      <c r="C12" s="60"/>
      <c r="D12" s="59"/>
    </row>
    <row r="13" spans="1:4" ht="14.25" customHeight="1">
      <c r="A13" s="56">
        <v>531221</v>
      </c>
      <c r="B13" s="59" t="s">
        <v>42</v>
      </c>
      <c r="C13" s="60"/>
      <c r="D13" s="59"/>
    </row>
    <row r="14" spans="1:4">
      <c r="A14" s="59">
        <v>531231</v>
      </c>
      <c r="B14" s="59" t="s">
        <v>5</v>
      </c>
      <c r="C14" s="60"/>
      <c r="D14" s="59"/>
    </row>
    <row r="15" spans="1:4">
      <c r="A15" s="59">
        <v>531241</v>
      </c>
      <c r="B15" s="59" t="s">
        <v>6</v>
      </c>
      <c r="C15" s="60"/>
      <c r="D15" s="59"/>
    </row>
    <row r="16" spans="1:4">
      <c r="A16" s="59">
        <v>531251</v>
      </c>
      <c r="B16" s="59" t="s">
        <v>43</v>
      </c>
      <c r="C16" s="60"/>
      <c r="D16" s="59"/>
    </row>
    <row r="17" spans="1:4">
      <c r="A17" s="59">
        <v>531261</v>
      </c>
      <c r="B17" s="59" t="s">
        <v>90</v>
      </c>
      <c r="C17" s="60"/>
      <c r="D17" s="59"/>
    </row>
    <row r="18" spans="1:4" s="34" customFormat="1">
      <c r="A18" s="48" t="s">
        <v>20</v>
      </c>
      <c r="B18" s="48"/>
      <c r="C18" s="61">
        <f>C19</f>
        <v>0</v>
      </c>
      <c r="D18" s="48"/>
    </row>
    <row r="19" spans="1:4" ht="14.25" customHeight="1">
      <c r="A19" s="56">
        <v>53131</v>
      </c>
      <c r="B19" s="59" t="s">
        <v>21</v>
      </c>
      <c r="C19" s="60"/>
      <c r="D19" s="59"/>
    </row>
    <row r="20" spans="1:4" ht="13.5" customHeight="1">
      <c r="A20" s="62" t="s">
        <v>24</v>
      </c>
      <c r="B20" s="62"/>
      <c r="C20" s="63">
        <f>C21+C30</f>
        <v>0</v>
      </c>
      <c r="D20" s="62"/>
    </row>
    <row r="21" spans="1:4">
      <c r="A21" s="48" t="s">
        <v>22</v>
      </c>
      <c r="B21" s="48"/>
      <c r="C21" s="61">
        <f>C22+C23+C24+C25+C26+C27+C28+C29</f>
        <v>0</v>
      </c>
      <c r="D21" s="48"/>
    </row>
    <row r="22" spans="1:4">
      <c r="A22" s="59">
        <v>532111</v>
      </c>
      <c r="B22" s="59" t="s">
        <v>45</v>
      </c>
      <c r="C22" s="60"/>
      <c r="D22" s="59"/>
    </row>
    <row r="23" spans="1:4">
      <c r="A23" s="59">
        <v>532121</v>
      </c>
      <c r="B23" s="59" t="s">
        <v>46</v>
      </c>
      <c r="C23" s="60"/>
      <c r="D23" s="59"/>
    </row>
    <row r="24" spans="1:4">
      <c r="A24" s="59">
        <v>532131</v>
      </c>
      <c r="B24" s="59" t="s">
        <v>47</v>
      </c>
      <c r="C24" s="60"/>
      <c r="D24" s="59"/>
    </row>
    <row r="25" spans="1:4">
      <c r="A25" s="59">
        <v>532141</v>
      </c>
      <c r="B25" s="59" t="s">
        <v>48</v>
      </c>
      <c r="C25" s="60"/>
      <c r="D25" s="59"/>
    </row>
    <row r="26" spans="1:4">
      <c r="A26" s="59">
        <v>532151</v>
      </c>
      <c r="B26" s="59" t="s">
        <v>49</v>
      </c>
      <c r="C26" s="60"/>
      <c r="D26" s="59"/>
    </row>
    <row r="27" spans="1:4">
      <c r="A27" s="59">
        <v>532161</v>
      </c>
      <c r="B27" s="59" t="s">
        <v>50</v>
      </c>
      <c r="C27" s="60"/>
      <c r="D27" s="59"/>
    </row>
    <row r="28" spans="1:4">
      <c r="A28" s="59">
        <v>532171</v>
      </c>
      <c r="B28" s="59" t="s">
        <v>51</v>
      </c>
      <c r="C28" s="60"/>
      <c r="D28" s="59"/>
    </row>
    <row r="29" spans="1:4">
      <c r="A29" s="59">
        <v>532181</v>
      </c>
      <c r="B29" s="59" t="s">
        <v>52</v>
      </c>
      <c r="C29" s="60"/>
      <c r="D29" s="59"/>
    </row>
    <row r="30" spans="1:4">
      <c r="A30" s="48" t="s">
        <v>25</v>
      </c>
      <c r="B30" s="48"/>
      <c r="C30" s="61">
        <f>C31+C32+C33</f>
        <v>0</v>
      </c>
      <c r="D30" s="48"/>
    </row>
    <row r="31" spans="1:4">
      <c r="A31" s="59">
        <v>532211</v>
      </c>
      <c r="B31" s="59" t="s">
        <v>53</v>
      </c>
      <c r="C31" s="60"/>
      <c r="D31" s="59"/>
    </row>
    <row r="32" spans="1:4">
      <c r="A32" s="59">
        <v>532221</v>
      </c>
      <c r="B32" s="59" t="s">
        <v>7</v>
      </c>
      <c r="C32" s="60"/>
      <c r="D32" s="59"/>
    </row>
    <row r="33" spans="1:4">
      <c r="A33" s="59">
        <v>532231</v>
      </c>
      <c r="B33" s="59" t="s">
        <v>54</v>
      </c>
      <c r="C33" s="60"/>
      <c r="D33" s="59"/>
    </row>
    <row r="34" spans="1:4">
      <c r="A34" s="52" t="s">
        <v>8</v>
      </c>
      <c r="B34" s="52"/>
      <c r="C34" s="53">
        <f>C35+C40+C42+C44+C46+C48+C50</f>
        <v>1115339</v>
      </c>
      <c r="D34" s="52"/>
    </row>
    <row r="35" spans="1:4">
      <c r="A35" s="48" t="s">
        <v>55</v>
      </c>
      <c r="B35" s="48"/>
      <c r="C35" s="61">
        <f>C36+C37+C38+C39</f>
        <v>0</v>
      </c>
      <c r="D35" s="48"/>
    </row>
    <row r="36" spans="1:4">
      <c r="A36" s="59">
        <v>533111</v>
      </c>
      <c r="B36" s="59" t="s">
        <v>9</v>
      </c>
      <c r="C36" s="60"/>
      <c r="D36" s="59"/>
    </row>
    <row r="37" spans="1:4">
      <c r="A37" s="59">
        <v>533121</v>
      </c>
      <c r="B37" s="59" t="s">
        <v>10</v>
      </c>
      <c r="C37" s="60"/>
      <c r="D37" s="59"/>
    </row>
    <row r="38" spans="1:4">
      <c r="A38" s="59">
        <v>533131</v>
      </c>
      <c r="B38" s="59" t="s">
        <v>11</v>
      </c>
      <c r="C38" s="60"/>
      <c r="D38" s="59"/>
    </row>
    <row r="39" spans="1:4">
      <c r="A39" s="59">
        <v>533141</v>
      </c>
      <c r="B39" s="59" t="s">
        <v>56</v>
      </c>
      <c r="C39" s="60"/>
      <c r="D39" s="59"/>
    </row>
    <row r="40" spans="1:4">
      <c r="A40" s="48" t="s">
        <v>12</v>
      </c>
      <c r="B40" s="48"/>
      <c r="C40" s="61">
        <f>C41</f>
        <v>0</v>
      </c>
      <c r="D40" s="48"/>
    </row>
    <row r="41" spans="1:4">
      <c r="A41" s="59">
        <v>53321</v>
      </c>
      <c r="B41" s="59" t="s">
        <v>13</v>
      </c>
      <c r="C41" s="60"/>
      <c r="D41" s="59"/>
    </row>
    <row r="42" spans="1:4">
      <c r="A42" s="64" t="s">
        <v>14</v>
      </c>
      <c r="B42" s="64"/>
      <c r="C42" s="65">
        <f>C43</f>
        <v>0</v>
      </c>
      <c r="D42" s="64"/>
    </row>
    <row r="43" spans="1:4" s="31" customFormat="1">
      <c r="A43" s="66">
        <v>533311</v>
      </c>
      <c r="B43" s="66" t="s">
        <v>57</v>
      </c>
      <c r="C43" s="67"/>
      <c r="D43" s="66"/>
    </row>
    <row r="44" spans="1:4">
      <c r="A44" s="68" t="s">
        <v>15</v>
      </c>
      <c r="B44" s="68"/>
      <c r="C44" s="65">
        <f>C45</f>
        <v>1115339</v>
      </c>
      <c r="D44" s="68"/>
    </row>
    <row r="45" spans="1:4" s="31" customFormat="1">
      <c r="A45" s="69">
        <v>53341</v>
      </c>
      <c r="B45" s="69" t="s">
        <v>58</v>
      </c>
      <c r="C45" s="67">
        <v>1115339</v>
      </c>
      <c r="D45" s="69"/>
    </row>
    <row r="46" spans="1:4">
      <c r="A46" s="70" t="s">
        <v>26</v>
      </c>
      <c r="B46" s="70"/>
      <c r="C46" s="61">
        <f>C47</f>
        <v>0</v>
      </c>
      <c r="D46" s="70"/>
    </row>
    <row r="47" spans="1:4" s="31" customFormat="1">
      <c r="A47" s="58">
        <v>53351</v>
      </c>
      <c r="B47" s="58" t="s">
        <v>59</v>
      </c>
      <c r="C47" s="60"/>
      <c r="D47" s="58"/>
    </row>
    <row r="48" spans="1:4">
      <c r="A48" s="70" t="s">
        <v>16</v>
      </c>
      <c r="B48" s="70"/>
      <c r="C48" s="61">
        <f>C49</f>
        <v>0</v>
      </c>
      <c r="D48" s="70"/>
    </row>
    <row r="49" spans="1:4" s="31" customFormat="1">
      <c r="A49" s="58">
        <v>53361</v>
      </c>
      <c r="B49" s="58" t="s">
        <v>60</v>
      </c>
      <c r="C49" s="60"/>
      <c r="D49" s="58"/>
    </row>
    <row r="50" spans="1:4">
      <c r="A50" s="70" t="s">
        <v>27</v>
      </c>
      <c r="B50" s="70"/>
      <c r="C50" s="61">
        <f>C51+C52+C53+C54+C55+C56+C57+C58+C59</f>
        <v>0</v>
      </c>
      <c r="D50" s="70"/>
    </row>
    <row r="51" spans="1:4">
      <c r="A51" s="59">
        <v>533711</v>
      </c>
      <c r="B51" s="59" t="s">
        <v>61</v>
      </c>
      <c r="C51" s="60"/>
      <c r="D51" s="59"/>
    </row>
    <row r="52" spans="1:4">
      <c r="A52" s="59">
        <v>533721</v>
      </c>
      <c r="B52" s="59" t="s">
        <v>18</v>
      </c>
      <c r="C52" s="60"/>
      <c r="D52" s="59"/>
    </row>
    <row r="53" spans="1:4">
      <c r="A53" s="59">
        <v>533731</v>
      </c>
      <c r="B53" s="59" t="s">
        <v>62</v>
      </c>
      <c r="C53" s="60"/>
      <c r="D53" s="59"/>
    </row>
    <row r="54" spans="1:4">
      <c r="A54" s="59">
        <v>533741</v>
      </c>
      <c r="B54" s="59" t="s">
        <v>63</v>
      </c>
      <c r="C54" s="60"/>
      <c r="D54" s="59"/>
    </row>
    <row r="55" spans="1:4">
      <c r="A55" s="59">
        <v>533751</v>
      </c>
      <c r="B55" s="59" t="s">
        <v>64</v>
      </c>
      <c r="C55" s="60"/>
      <c r="D55" s="59"/>
    </row>
    <row r="56" spans="1:4">
      <c r="A56" s="59">
        <v>533761</v>
      </c>
      <c r="B56" s="59" t="s">
        <v>65</v>
      </c>
      <c r="C56" s="60"/>
      <c r="D56" s="59"/>
    </row>
    <row r="57" spans="1:4">
      <c r="A57" s="59">
        <v>533771</v>
      </c>
      <c r="B57" s="59" t="s">
        <v>66</v>
      </c>
      <c r="C57" s="60"/>
      <c r="D57" s="59"/>
    </row>
    <row r="58" spans="1:4">
      <c r="A58" s="59">
        <v>533781</v>
      </c>
      <c r="B58" s="59" t="s">
        <v>67</v>
      </c>
      <c r="C58" s="60"/>
      <c r="D58" s="59"/>
    </row>
    <row r="59" spans="1:4">
      <c r="A59" s="59">
        <v>533791</v>
      </c>
      <c r="B59" s="59" t="s">
        <v>68</v>
      </c>
      <c r="C59" s="60"/>
      <c r="D59" s="59"/>
    </row>
    <row r="60" spans="1:4">
      <c r="A60" s="52" t="s">
        <v>17</v>
      </c>
      <c r="B60" s="52"/>
      <c r="C60" s="53">
        <f>C61</f>
        <v>0</v>
      </c>
      <c r="D60" s="52"/>
    </row>
    <row r="61" spans="1:4">
      <c r="A61" s="68" t="s">
        <v>28</v>
      </c>
      <c r="B61" s="68"/>
      <c r="C61" s="61">
        <f>C62</f>
        <v>0</v>
      </c>
      <c r="D61" s="70"/>
    </row>
    <row r="62" spans="1:4">
      <c r="A62" s="59">
        <v>534111</v>
      </c>
      <c r="B62" s="59" t="s">
        <v>69</v>
      </c>
      <c r="C62" s="60"/>
      <c r="D62" s="59"/>
    </row>
    <row r="63" spans="1:4">
      <c r="A63" s="90" t="s">
        <v>36</v>
      </c>
      <c r="B63" s="91"/>
      <c r="C63" s="71">
        <f>C3+C20+C34+C60</f>
        <v>1115339</v>
      </c>
      <c r="D63" s="72"/>
    </row>
    <row r="64" spans="1:4">
      <c r="A64" s="52" t="s">
        <v>29</v>
      </c>
      <c r="B64" s="52"/>
      <c r="C64" s="53">
        <f>C69+C68+C67+C66+C65</f>
        <v>301140.53000000003</v>
      </c>
      <c r="D64" s="52"/>
    </row>
    <row r="65" spans="1:4">
      <c r="A65" s="48" t="s">
        <v>30</v>
      </c>
      <c r="B65" s="48"/>
      <c r="C65" s="61">
        <f>C63*0.27-1</f>
        <v>301140.53000000003</v>
      </c>
      <c r="D65" s="48"/>
    </row>
    <row r="66" spans="1:4">
      <c r="A66" s="48" t="s">
        <v>31</v>
      </c>
      <c r="B66" s="48"/>
      <c r="C66" s="61"/>
      <c r="D66" s="48"/>
    </row>
    <row r="67" spans="1:4">
      <c r="A67" s="64" t="s">
        <v>32</v>
      </c>
      <c r="B67" s="64"/>
      <c r="C67" s="65"/>
      <c r="D67" s="64"/>
    </row>
    <row r="68" spans="1:4">
      <c r="A68" s="68" t="s">
        <v>33</v>
      </c>
      <c r="B68" s="68"/>
      <c r="C68" s="65"/>
      <c r="D68" s="68"/>
    </row>
    <row r="69" spans="1:4">
      <c r="A69" s="70" t="s">
        <v>19</v>
      </c>
      <c r="B69" s="70"/>
      <c r="C69" s="61">
        <f>C70+C71+C72+C73+C74+C75+C76</f>
        <v>0</v>
      </c>
      <c r="D69" s="70"/>
    </row>
    <row r="70" spans="1:4">
      <c r="A70" s="59">
        <v>535511</v>
      </c>
      <c r="B70" s="59" t="s">
        <v>70</v>
      </c>
      <c r="C70" s="60"/>
      <c r="D70" s="59"/>
    </row>
    <row r="71" spans="1:4">
      <c r="A71" s="59">
        <v>535521</v>
      </c>
      <c r="B71" s="59" t="s">
        <v>73</v>
      </c>
      <c r="C71" s="60"/>
      <c r="D71" s="59"/>
    </row>
    <row r="72" spans="1:4">
      <c r="A72" s="59">
        <v>535531</v>
      </c>
      <c r="B72" s="59" t="s">
        <v>71</v>
      </c>
      <c r="C72" s="60"/>
      <c r="D72" s="59"/>
    </row>
    <row r="73" spans="1:4">
      <c r="A73" s="59">
        <v>535541</v>
      </c>
      <c r="B73" s="59" t="s">
        <v>72</v>
      </c>
      <c r="C73" s="60"/>
      <c r="D73" s="59"/>
    </row>
    <row r="74" spans="1:4">
      <c r="A74" s="59">
        <v>535551</v>
      </c>
      <c r="B74" s="59" t="s">
        <v>74</v>
      </c>
      <c r="C74" s="60"/>
      <c r="D74" s="59"/>
    </row>
    <row r="75" spans="1:4">
      <c r="A75" s="59">
        <v>535561</v>
      </c>
      <c r="B75" s="59" t="s">
        <v>75</v>
      </c>
      <c r="C75" s="60"/>
      <c r="D75" s="59"/>
    </row>
    <row r="76" spans="1:4">
      <c r="A76" s="59">
        <v>535571</v>
      </c>
      <c r="B76" s="59" t="s">
        <v>76</v>
      </c>
      <c r="C76" s="60"/>
      <c r="D76" s="59"/>
    </row>
    <row r="77" spans="1:4">
      <c r="A77" s="73" t="s">
        <v>34</v>
      </c>
      <c r="B77" s="73"/>
      <c r="C77" s="74">
        <f>C3+C20+C34+C60+C64</f>
        <v>1416479.53</v>
      </c>
      <c r="D77" s="73"/>
    </row>
  </sheetData>
  <mergeCells count="1">
    <mergeCell ref="A63:B63"/>
  </mergeCells>
  <pageMargins left="0.7" right="0.7" top="0.75" bottom="0.75" header="0.3" footer="0.3"/>
  <pageSetup paperSize="9" scale="91" orientation="portrait" r:id="rId1"/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D77"/>
  <sheetViews>
    <sheetView view="pageBreakPreview" topLeftCell="A43" zoomScale="60" workbookViewId="0">
      <selection activeCell="C77" sqref="C77"/>
    </sheetView>
  </sheetViews>
  <sheetFormatPr defaultRowHeight="15"/>
  <cols>
    <col min="2" max="2" width="50.140625" customWidth="1"/>
    <col min="3" max="3" width="15.28515625" customWidth="1"/>
    <col min="4" max="4" width="20.85546875" customWidth="1"/>
  </cols>
  <sheetData>
    <row r="1" spans="1:4" ht="19.5" customHeight="1">
      <c r="A1" s="48" t="s">
        <v>35</v>
      </c>
      <c r="B1" s="48" t="s">
        <v>94</v>
      </c>
      <c r="C1" s="49" t="s">
        <v>77</v>
      </c>
      <c r="D1" s="49" t="s">
        <v>78</v>
      </c>
    </row>
    <row r="2" spans="1:4" ht="13.5" customHeight="1">
      <c r="A2" s="50"/>
      <c r="B2" s="49" t="s">
        <v>0</v>
      </c>
      <c r="C2" s="51"/>
      <c r="D2" s="50"/>
    </row>
    <row r="3" spans="1:4" ht="13.5" customHeight="1">
      <c r="A3" s="52" t="s">
        <v>23</v>
      </c>
      <c r="B3" s="52"/>
      <c r="C3" s="53">
        <f>C4+C11+C18</f>
        <v>78740</v>
      </c>
      <c r="D3" s="52"/>
    </row>
    <row r="4" spans="1:4" ht="12.75" customHeight="1">
      <c r="A4" s="54" t="s">
        <v>1</v>
      </c>
      <c r="B4" s="54"/>
      <c r="C4" s="55">
        <f>C5+C6+C7+C8+C9+C10</f>
        <v>0</v>
      </c>
      <c r="D4" s="54"/>
    </row>
    <row r="5" spans="1:4" ht="12.75" customHeight="1">
      <c r="A5" s="56">
        <v>531111</v>
      </c>
      <c r="B5" s="56" t="s">
        <v>37</v>
      </c>
      <c r="C5" s="57"/>
      <c r="D5" s="56"/>
    </row>
    <row r="6" spans="1:4" ht="12.75" customHeight="1">
      <c r="A6" s="58">
        <v>531121</v>
      </c>
      <c r="B6" s="56" t="s">
        <v>2</v>
      </c>
      <c r="C6" s="57"/>
      <c r="D6" s="56"/>
    </row>
    <row r="7" spans="1:4" ht="14.25" customHeight="1">
      <c r="A7" s="59">
        <v>531131</v>
      </c>
      <c r="B7" s="59" t="s">
        <v>38</v>
      </c>
      <c r="C7" s="60"/>
      <c r="D7" s="59"/>
    </row>
    <row r="8" spans="1:4" ht="14.25" customHeight="1">
      <c r="A8" s="59">
        <v>531141</v>
      </c>
      <c r="B8" s="59" t="s">
        <v>39</v>
      </c>
      <c r="C8" s="60"/>
      <c r="D8" s="59"/>
    </row>
    <row r="9" spans="1:4" ht="14.25" customHeight="1">
      <c r="A9" s="59">
        <v>531151</v>
      </c>
      <c r="B9" s="59" t="s">
        <v>40</v>
      </c>
      <c r="C9" s="60"/>
      <c r="D9" s="59"/>
    </row>
    <row r="10" spans="1:4" ht="14.25" customHeight="1">
      <c r="A10" s="59">
        <v>531161</v>
      </c>
      <c r="B10" s="59" t="s">
        <v>3</v>
      </c>
      <c r="C10" s="60"/>
      <c r="D10" s="59"/>
    </row>
    <row r="11" spans="1:4" s="34" customFormat="1">
      <c r="A11" s="48" t="s">
        <v>4</v>
      </c>
      <c r="B11" s="48"/>
      <c r="C11" s="61">
        <f>C12+C13+C14+C15+C16+C17</f>
        <v>78740</v>
      </c>
      <c r="D11" s="48"/>
    </row>
    <row r="12" spans="1:4">
      <c r="A12" s="59">
        <v>531211</v>
      </c>
      <c r="B12" s="59" t="s">
        <v>41</v>
      </c>
      <c r="C12" s="60"/>
      <c r="D12" s="59"/>
    </row>
    <row r="13" spans="1:4" ht="14.25" customHeight="1">
      <c r="A13" s="56">
        <v>531221</v>
      </c>
      <c r="B13" s="59" t="s">
        <v>42</v>
      </c>
      <c r="C13" s="60"/>
      <c r="D13" s="59"/>
    </row>
    <row r="14" spans="1:4">
      <c r="A14" s="59">
        <v>531231</v>
      </c>
      <c r="B14" s="59" t="s">
        <v>5</v>
      </c>
      <c r="C14" s="60">
        <v>78740</v>
      </c>
      <c r="D14" s="59"/>
    </row>
    <row r="15" spans="1:4">
      <c r="A15" s="59">
        <v>531241</v>
      </c>
      <c r="B15" s="59" t="s">
        <v>6</v>
      </c>
      <c r="C15" s="60"/>
      <c r="D15" s="59"/>
    </row>
    <row r="16" spans="1:4">
      <c r="A16" s="59">
        <v>531251</v>
      </c>
      <c r="B16" s="59" t="s">
        <v>43</v>
      </c>
      <c r="C16" s="60"/>
      <c r="D16" s="59"/>
    </row>
    <row r="17" spans="1:4">
      <c r="A17" s="59">
        <v>531261</v>
      </c>
      <c r="B17" s="59" t="s">
        <v>90</v>
      </c>
      <c r="C17" s="60"/>
      <c r="D17" s="59"/>
    </row>
    <row r="18" spans="1:4" s="34" customFormat="1">
      <c r="A18" s="48" t="s">
        <v>20</v>
      </c>
      <c r="B18" s="48"/>
      <c r="C18" s="61">
        <f>C19</f>
        <v>0</v>
      </c>
      <c r="D18" s="48"/>
    </row>
    <row r="19" spans="1:4" ht="14.25" customHeight="1">
      <c r="A19" s="56">
        <v>53131</v>
      </c>
      <c r="B19" s="59" t="s">
        <v>21</v>
      </c>
      <c r="C19" s="60"/>
      <c r="D19" s="59"/>
    </row>
    <row r="20" spans="1:4" ht="13.5" customHeight="1">
      <c r="A20" s="62" t="s">
        <v>24</v>
      </c>
      <c r="B20" s="62"/>
      <c r="C20" s="63">
        <f>C21+C30</f>
        <v>0</v>
      </c>
      <c r="D20" s="62"/>
    </row>
    <row r="21" spans="1:4">
      <c r="A21" s="48" t="s">
        <v>22</v>
      </c>
      <c r="B21" s="48"/>
      <c r="C21" s="61">
        <f>C22+C23+C24+C25+C26+C27+C28+C29</f>
        <v>0</v>
      </c>
      <c r="D21" s="48"/>
    </row>
    <row r="22" spans="1:4">
      <c r="A22" s="59">
        <v>532111</v>
      </c>
      <c r="B22" s="59" t="s">
        <v>45</v>
      </c>
      <c r="C22" s="60"/>
      <c r="D22" s="59"/>
    </row>
    <row r="23" spans="1:4">
      <c r="A23" s="59">
        <v>532121</v>
      </c>
      <c r="B23" s="59" t="s">
        <v>46</v>
      </c>
      <c r="C23" s="60"/>
      <c r="D23" s="59"/>
    </row>
    <row r="24" spans="1:4">
      <c r="A24" s="59">
        <v>532131</v>
      </c>
      <c r="B24" s="59" t="s">
        <v>47</v>
      </c>
      <c r="C24" s="60"/>
      <c r="D24" s="59"/>
    </row>
    <row r="25" spans="1:4">
      <c r="A25" s="59">
        <v>532141</v>
      </c>
      <c r="B25" s="59" t="s">
        <v>48</v>
      </c>
      <c r="C25" s="60"/>
      <c r="D25" s="59"/>
    </row>
    <row r="26" spans="1:4">
      <c r="A26" s="59">
        <v>532151</v>
      </c>
      <c r="B26" s="59" t="s">
        <v>49</v>
      </c>
      <c r="C26" s="60"/>
      <c r="D26" s="59"/>
    </row>
    <row r="27" spans="1:4">
      <c r="A27" s="59">
        <v>532161</v>
      </c>
      <c r="B27" s="59" t="s">
        <v>50</v>
      </c>
      <c r="C27" s="60"/>
      <c r="D27" s="59"/>
    </row>
    <row r="28" spans="1:4">
      <c r="A28" s="59">
        <v>532171</v>
      </c>
      <c r="B28" s="59" t="s">
        <v>51</v>
      </c>
      <c r="C28" s="60"/>
      <c r="D28" s="59"/>
    </row>
    <row r="29" spans="1:4">
      <c r="A29" s="59">
        <v>532181</v>
      </c>
      <c r="B29" s="59" t="s">
        <v>52</v>
      </c>
      <c r="C29" s="60"/>
      <c r="D29" s="59"/>
    </row>
    <row r="30" spans="1:4">
      <c r="A30" s="48" t="s">
        <v>25</v>
      </c>
      <c r="B30" s="48"/>
      <c r="C30" s="61">
        <f>C31+C32+C33</f>
        <v>0</v>
      </c>
      <c r="D30" s="48"/>
    </row>
    <row r="31" spans="1:4">
      <c r="A31" s="59">
        <v>532211</v>
      </c>
      <c r="B31" s="59" t="s">
        <v>53</v>
      </c>
      <c r="C31" s="60"/>
      <c r="D31" s="59"/>
    </row>
    <row r="32" spans="1:4">
      <c r="A32" s="59">
        <v>532221</v>
      </c>
      <c r="B32" s="59" t="s">
        <v>7</v>
      </c>
      <c r="C32" s="60"/>
      <c r="D32" s="59"/>
    </row>
    <row r="33" spans="1:4">
      <c r="A33" s="59">
        <v>532231</v>
      </c>
      <c r="B33" s="59" t="s">
        <v>54</v>
      </c>
      <c r="C33" s="60"/>
      <c r="D33" s="59"/>
    </row>
    <row r="34" spans="1:4">
      <c r="A34" s="52" t="s">
        <v>8</v>
      </c>
      <c r="B34" s="52"/>
      <c r="C34" s="53">
        <f>C35+C40+C42+C44+C46+C48+C50</f>
        <v>0</v>
      </c>
      <c r="D34" s="52"/>
    </row>
    <row r="35" spans="1:4">
      <c r="A35" s="48" t="s">
        <v>55</v>
      </c>
      <c r="B35" s="48"/>
      <c r="C35" s="61">
        <f>C36+C37+C38+C39</f>
        <v>0</v>
      </c>
      <c r="D35" s="48"/>
    </row>
    <row r="36" spans="1:4">
      <c r="A36" s="59">
        <v>533111</v>
      </c>
      <c r="B36" s="59" t="s">
        <v>9</v>
      </c>
      <c r="C36" s="60"/>
      <c r="D36" s="59"/>
    </row>
    <row r="37" spans="1:4">
      <c r="A37" s="59">
        <v>533121</v>
      </c>
      <c r="B37" s="59" t="s">
        <v>10</v>
      </c>
      <c r="C37" s="60"/>
      <c r="D37" s="59"/>
    </row>
    <row r="38" spans="1:4">
      <c r="A38" s="59">
        <v>533131</v>
      </c>
      <c r="B38" s="59" t="s">
        <v>11</v>
      </c>
      <c r="C38" s="60"/>
      <c r="D38" s="59"/>
    </row>
    <row r="39" spans="1:4">
      <c r="A39" s="59">
        <v>533141</v>
      </c>
      <c r="B39" s="59" t="s">
        <v>56</v>
      </c>
      <c r="C39" s="60"/>
      <c r="D39" s="59"/>
    </row>
    <row r="40" spans="1:4">
      <c r="A40" s="48" t="s">
        <v>12</v>
      </c>
      <c r="B40" s="48"/>
      <c r="C40" s="61">
        <f>C41</f>
        <v>0</v>
      </c>
      <c r="D40" s="48"/>
    </row>
    <row r="41" spans="1:4">
      <c r="A41" s="59">
        <v>53321</v>
      </c>
      <c r="B41" s="59" t="s">
        <v>13</v>
      </c>
      <c r="C41" s="60"/>
      <c r="D41" s="59"/>
    </row>
    <row r="42" spans="1:4">
      <c r="A42" s="64" t="s">
        <v>14</v>
      </c>
      <c r="B42" s="64"/>
      <c r="C42" s="65">
        <f>C43</f>
        <v>0</v>
      </c>
      <c r="D42" s="64"/>
    </row>
    <row r="43" spans="1:4" s="31" customFormat="1">
      <c r="A43" s="66">
        <v>533311</v>
      </c>
      <c r="B43" s="66" t="s">
        <v>57</v>
      </c>
      <c r="C43" s="67"/>
      <c r="D43" s="66"/>
    </row>
    <row r="44" spans="1:4">
      <c r="A44" s="68" t="s">
        <v>15</v>
      </c>
      <c r="B44" s="68"/>
      <c r="C44" s="65">
        <f>C45</f>
        <v>0</v>
      </c>
      <c r="D44" s="68"/>
    </row>
    <row r="45" spans="1:4" s="31" customFormat="1">
      <c r="A45" s="69">
        <v>53341</v>
      </c>
      <c r="B45" s="69" t="s">
        <v>58</v>
      </c>
      <c r="C45" s="67"/>
      <c r="D45" s="69"/>
    </row>
    <row r="46" spans="1:4">
      <c r="A46" s="70" t="s">
        <v>26</v>
      </c>
      <c r="B46" s="70"/>
      <c r="C46" s="61">
        <f>C47</f>
        <v>0</v>
      </c>
      <c r="D46" s="70"/>
    </row>
    <row r="47" spans="1:4" s="31" customFormat="1">
      <c r="A47" s="58">
        <v>53351</v>
      </c>
      <c r="B47" s="58" t="s">
        <v>59</v>
      </c>
      <c r="C47" s="60"/>
      <c r="D47" s="58"/>
    </row>
    <row r="48" spans="1:4">
      <c r="A48" s="70" t="s">
        <v>16</v>
      </c>
      <c r="B48" s="70"/>
      <c r="C48" s="61">
        <f>C49</f>
        <v>0</v>
      </c>
      <c r="D48" s="70"/>
    </row>
    <row r="49" spans="1:4" s="31" customFormat="1">
      <c r="A49" s="58">
        <v>53361</v>
      </c>
      <c r="B49" s="58" t="s">
        <v>60</v>
      </c>
      <c r="C49" s="60"/>
      <c r="D49" s="58"/>
    </row>
    <row r="50" spans="1:4">
      <c r="A50" s="70" t="s">
        <v>27</v>
      </c>
      <c r="B50" s="70"/>
      <c r="C50" s="61">
        <f>C51+C52+C53+C54+C55+C56+C57+C58+C59</f>
        <v>0</v>
      </c>
      <c r="D50" s="70"/>
    </row>
    <row r="51" spans="1:4">
      <c r="A51" s="59">
        <v>533711</v>
      </c>
      <c r="B51" s="59" t="s">
        <v>61</v>
      </c>
      <c r="C51" s="60"/>
      <c r="D51" s="59"/>
    </row>
    <row r="52" spans="1:4">
      <c r="A52" s="59">
        <v>533721</v>
      </c>
      <c r="B52" s="59" t="s">
        <v>18</v>
      </c>
      <c r="C52" s="60"/>
      <c r="D52" s="59"/>
    </row>
    <row r="53" spans="1:4">
      <c r="A53" s="59">
        <v>533731</v>
      </c>
      <c r="B53" s="59" t="s">
        <v>62</v>
      </c>
      <c r="C53" s="60"/>
      <c r="D53" s="59"/>
    </row>
    <row r="54" spans="1:4">
      <c r="A54" s="59">
        <v>533741</v>
      </c>
      <c r="B54" s="59" t="s">
        <v>63</v>
      </c>
      <c r="C54" s="60"/>
      <c r="D54" s="59"/>
    </row>
    <row r="55" spans="1:4">
      <c r="A55" s="59">
        <v>533751</v>
      </c>
      <c r="B55" s="59" t="s">
        <v>64</v>
      </c>
      <c r="C55" s="60"/>
      <c r="D55" s="59"/>
    </row>
    <row r="56" spans="1:4">
      <c r="A56" s="59">
        <v>533761</v>
      </c>
      <c r="B56" s="59" t="s">
        <v>65</v>
      </c>
      <c r="C56" s="60"/>
      <c r="D56" s="59"/>
    </row>
    <row r="57" spans="1:4">
      <c r="A57" s="59">
        <v>533771</v>
      </c>
      <c r="B57" s="59" t="s">
        <v>66</v>
      </c>
      <c r="C57" s="60"/>
      <c r="D57" s="59"/>
    </row>
    <row r="58" spans="1:4">
      <c r="A58" s="59">
        <v>533781</v>
      </c>
      <c r="B58" s="59" t="s">
        <v>67</v>
      </c>
      <c r="C58" s="60"/>
      <c r="D58" s="59"/>
    </row>
    <row r="59" spans="1:4">
      <c r="A59" s="59">
        <v>533791</v>
      </c>
      <c r="B59" s="59" t="s">
        <v>68</v>
      </c>
      <c r="C59" s="60"/>
      <c r="D59" s="59"/>
    </row>
    <row r="60" spans="1:4">
      <c r="A60" s="52" t="s">
        <v>17</v>
      </c>
      <c r="B60" s="52"/>
      <c r="C60" s="53">
        <f>C61</f>
        <v>0</v>
      </c>
      <c r="D60" s="52"/>
    </row>
    <row r="61" spans="1:4">
      <c r="A61" s="68" t="s">
        <v>28</v>
      </c>
      <c r="B61" s="68"/>
      <c r="C61" s="61">
        <f>C62</f>
        <v>0</v>
      </c>
      <c r="D61" s="70"/>
    </row>
    <row r="62" spans="1:4">
      <c r="A62" s="59">
        <v>534111</v>
      </c>
      <c r="B62" s="59" t="s">
        <v>69</v>
      </c>
      <c r="C62" s="60"/>
      <c r="D62" s="59"/>
    </row>
    <row r="63" spans="1:4">
      <c r="A63" s="90" t="s">
        <v>36</v>
      </c>
      <c r="B63" s="91"/>
      <c r="C63" s="71">
        <f>C3+C20+C34+C60</f>
        <v>78740</v>
      </c>
      <c r="D63" s="72"/>
    </row>
    <row r="64" spans="1:4">
      <c r="A64" s="52" t="s">
        <v>29</v>
      </c>
      <c r="B64" s="52"/>
      <c r="C64" s="53">
        <f>C69+C68+C67+C66+C65</f>
        <v>21259.800000000003</v>
      </c>
      <c r="D64" s="52"/>
    </row>
    <row r="65" spans="1:4">
      <c r="A65" s="48" t="s">
        <v>30</v>
      </c>
      <c r="B65" s="48"/>
      <c r="C65" s="61">
        <f>C63*0.27</f>
        <v>21259.800000000003</v>
      </c>
      <c r="D65" s="48"/>
    </row>
    <row r="66" spans="1:4">
      <c r="A66" s="48" t="s">
        <v>31</v>
      </c>
      <c r="B66" s="48"/>
      <c r="C66" s="61"/>
      <c r="D66" s="48"/>
    </row>
    <row r="67" spans="1:4">
      <c r="A67" s="64" t="s">
        <v>32</v>
      </c>
      <c r="B67" s="64"/>
      <c r="C67" s="65"/>
      <c r="D67" s="64"/>
    </row>
    <row r="68" spans="1:4">
      <c r="A68" s="68" t="s">
        <v>33</v>
      </c>
      <c r="B68" s="68"/>
      <c r="C68" s="65"/>
      <c r="D68" s="68"/>
    </row>
    <row r="69" spans="1:4">
      <c r="A69" s="70" t="s">
        <v>19</v>
      </c>
      <c r="B69" s="70"/>
      <c r="C69" s="61">
        <f>C70+C71+C72+C73+C74+C75+C76</f>
        <v>0</v>
      </c>
      <c r="D69" s="70"/>
    </row>
    <row r="70" spans="1:4">
      <c r="A70" s="59">
        <v>535511</v>
      </c>
      <c r="B70" s="59" t="s">
        <v>70</v>
      </c>
      <c r="C70" s="60"/>
      <c r="D70" s="59"/>
    </row>
    <row r="71" spans="1:4">
      <c r="A71" s="59">
        <v>535521</v>
      </c>
      <c r="B71" s="59" t="s">
        <v>73</v>
      </c>
      <c r="C71" s="60"/>
      <c r="D71" s="59"/>
    </row>
    <row r="72" spans="1:4">
      <c r="A72" s="59">
        <v>535531</v>
      </c>
      <c r="B72" s="59" t="s">
        <v>71</v>
      </c>
      <c r="C72" s="60"/>
      <c r="D72" s="59"/>
    </row>
    <row r="73" spans="1:4">
      <c r="A73" s="59">
        <v>535541</v>
      </c>
      <c r="B73" s="59" t="s">
        <v>72</v>
      </c>
      <c r="C73" s="60"/>
      <c r="D73" s="59"/>
    </row>
    <row r="74" spans="1:4">
      <c r="A74" s="59">
        <v>535551</v>
      </c>
      <c r="B74" s="59" t="s">
        <v>74</v>
      </c>
      <c r="C74" s="60"/>
      <c r="D74" s="59"/>
    </row>
    <row r="75" spans="1:4">
      <c r="A75" s="59">
        <v>535561</v>
      </c>
      <c r="B75" s="59" t="s">
        <v>75</v>
      </c>
      <c r="C75" s="60"/>
      <c r="D75" s="59"/>
    </row>
    <row r="76" spans="1:4">
      <c r="A76" s="59">
        <v>535571</v>
      </c>
      <c r="B76" s="59" t="s">
        <v>76</v>
      </c>
      <c r="C76" s="60"/>
      <c r="D76" s="59"/>
    </row>
    <row r="77" spans="1:4">
      <c r="A77" s="73" t="s">
        <v>34</v>
      </c>
      <c r="B77" s="73"/>
      <c r="C77" s="74">
        <f>C3+C20+C34+C60+C64</f>
        <v>99999.8</v>
      </c>
      <c r="D77" s="73"/>
    </row>
  </sheetData>
  <mergeCells count="1">
    <mergeCell ref="A63:B63"/>
  </mergeCells>
  <pageMargins left="0.7" right="0.7" top="0.75" bottom="0.75" header="0.3" footer="0.3"/>
  <pageSetup paperSize="9" scale="91" orientation="portrait" r:id="rId1"/>
  <rowBreaks count="1" manualBreakCount="1">
    <brk id="3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D77"/>
  <sheetViews>
    <sheetView view="pageBreakPreview" topLeftCell="A40" zoomScale="60" workbookViewId="0">
      <selection activeCell="P78" sqref="P78"/>
    </sheetView>
  </sheetViews>
  <sheetFormatPr defaultRowHeight="15"/>
  <cols>
    <col min="2" max="2" width="50.140625" customWidth="1"/>
    <col min="3" max="3" width="15.28515625" customWidth="1"/>
    <col min="4" max="4" width="20.85546875" customWidth="1"/>
  </cols>
  <sheetData>
    <row r="1" spans="1:4" ht="19.5" customHeight="1">
      <c r="A1" s="48" t="s">
        <v>35</v>
      </c>
      <c r="B1" s="48" t="s">
        <v>95</v>
      </c>
      <c r="C1" s="49" t="s">
        <v>77</v>
      </c>
      <c r="D1" s="49" t="s">
        <v>78</v>
      </c>
    </row>
    <row r="2" spans="1:4" ht="13.5" customHeight="1">
      <c r="A2" s="50"/>
      <c r="B2" s="49" t="s">
        <v>0</v>
      </c>
      <c r="C2" s="51"/>
      <c r="D2" s="50"/>
    </row>
    <row r="3" spans="1:4" ht="13.5" customHeight="1">
      <c r="A3" s="52" t="s">
        <v>23</v>
      </c>
      <c r="B3" s="52"/>
      <c r="C3" s="53">
        <f>C4+C11+C18</f>
        <v>0</v>
      </c>
      <c r="D3" s="52"/>
    </row>
    <row r="4" spans="1:4" ht="12.75" customHeight="1">
      <c r="A4" s="54" t="s">
        <v>1</v>
      </c>
      <c r="B4" s="54"/>
      <c r="C4" s="55">
        <f>C5+C6+C7+C8+C9+C10</f>
        <v>0</v>
      </c>
      <c r="D4" s="54"/>
    </row>
    <row r="5" spans="1:4" ht="12.75" customHeight="1">
      <c r="A5" s="56">
        <v>531111</v>
      </c>
      <c r="B5" s="56" t="s">
        <v>37</v>
      </c>
      <c r="C5" s="57"/>
      <c r="D5" s="56"/>
    </row>
    <row r="6" spans="1:4" ht="12.75" customHeight="1">
      <c r="A6" s="58">
        <v>531121</v>
      </c>
      <c r="B6" s="56" t="s">
        <v>2</v>
      </c>
      <c r="C6" s="57"/>
      <c r="D6" s="56"/>
    </row>
    <row r="7" spans="1:4" ht="14.25" customHeight="1">
      <c r="A7" s="59">
        <v>531131</v>
      </c>
      <c r="B7" s="59" t="s">
        <v>38</v>
      </c>
      <c r="C7" s="60"/>
      <c r="D7" s="59"/>
    </row>
    <row r="8" spans="1:4" ht="14.25" customHeight="1">
      <c r="A8" s="59">
        <v>531141</v>
      </c>
      <c r="B8" s="59" t="s">
        <v>39</v>
      </c>
      <c r="C8" s="60"/>
      <c r="D8" s="59"/>
    </row>
    <row r="9" spans="1:4" ht="14.25" customHeight="1">
      <c r="A9" s="59">
        <v>531151</v>
      </c>
      <c r="B9" s="59" t="s">
        <v>40</v>
      </c>
      <c r="C9" s="60"/>
      <c r="D9" s="59"/>
    </row>
    <row r="10" spans="1:4" ht="14.25" customHeight="1">
      <c r="A10" s="59">
        <v>531161</v>
      </c>
      <c r="B10" s="59" t="s">
        <v>3</v>
      </c>
      <c r="C10" s="60"/>
      <c r="D10" s="59"/>
    </row>
    <row r="11" spans="1:4" s="34" customFormat="1">
      <c r="A11" s="48" t="s">
        <v>4</v>
      </c>
      <c r="B11" s="48"/>
      <c r="C11" s="61">
        <f>C12+C13+C14+C15+C16+C17</f>
        <v>0</v>
      </c>
      <c r="D11" s="48"/>
    </row>
    <row r="12" spans="1:4">
      <c r="A12" s="59">
        <v>531211</v>
      </c>
      <c r="B12" s="59" t="s">
        <v>41</v>
      </c>
      <c r="C12" s="60"/>
      <c r="D12" s="59"/>
    </row>
    <row r="13" spans="1:4" ht="14.25" customHeight="1">
      <c r="A13" s="56">
        <v>531221</v>
      </c>
      <c r="B13" s="59" t="s">
        <v>42</v>
      </c>
      <c r="C13" s="60"/>
      <c r="D13" s="59"/>
    </row>
    <row r="14" spans="1:4">
      <c r="A14" s="59">
        <v>531231</v>
      </c>
      <c r="B14" s="59" t="s">
        <v>5</v>
      </c>
      <c r="C14" s="60"/>
      <c r="D14" s="59"/>
    </row>
    <row r="15" spans="1:4">
      <c r="A15" s="59">
        <v>531241</v>
      </c>
      <c r="B15" s="59" t="s">
        <v>6</v>
      </c>
      <c r="C15" s="60"/>
      <c r="D15" s="59"/>
    </row>
    <row r="16" spans="1:4">
      <c r="A16" s="59">
        <v>531251</v>
      </c>
      <c r="B16" s="59" t="s">
        <v>43</v>
      </c>
      <c r="C16" s="60"/>
      <c r="D16" s="59"/>
    </row>
    <row r="17" spans="1:4">
      <c r="A17" s="59">
        <v>531261</v>
      </c>
      <c r="B17" s="59" t="s">
        <v>90</v>
      </c>
      <c r="C17" s="60"/>
      <c r="D17" s="59"/>
    </row>
    <row r="18" spans="1:4" s="34" customFormat="1">
      <c r="A18" s="48" t="s">
        <v>20</v>
      </c>
      <c r="B18" s="48"/>
      <c r="C18" s="61">
        <f>C19</f>
        <v>0</v>
      </c>
      <c r="D18" s="48"/>
    </row>
    <row r="19" spans="1:4" ht="14.25" customHeight="1">
      <c r="A19" s="56">
        <v>53131</v>
      </c>
      <c r="B19" s="59" t="s">
        <v>21</v>
      </c>
      <c r="C19" s="60"/>
      <c r="D19" s="59"/>
    </row>
    <row r="20" spans="1:4" ht="13.5" customHeight="1">
      <c r="A20" s="62" t="s">
        <v>24</v>
      </c>
      <c r="B20" s="62"/>
      <c r="C20" s="63">
        <f>C21+C30</f>
        <v>0</v>
      </c>
      <c r="D20" s="62"/>
    </row>
    <row r="21" spans="1:4">
      <c r="A21" s="48" t="s">
        <v>22</v>
      </c>
      <c r="B21" s="48"/>
      <c r="C21" s="61">
        <f>C22+C23+C24+C25+C26+C27+C28+C29</f>
        <v>0</v>
      </c>
      <c r="D21" s="48"/>
    </row>
    <row r="22" spans="1:4">
      <c r="A22" s="59">
        <v>532111</v>
      </c>
      <c r="B22" s="59" t="s">
        <v>45</v>
      </c>
      <c r="C22" s="60"/>
      <c r="D22" s="59"/>
    </row>
    <row r="23" spans="1:4">
      <c r="A23" s="59">
        <v>532121</v>
      </c>
      <c r="B23" s="59" t="s">
        <v>46</v>
      </c>
      <c r="C23" s="60"/>
      <c r="D23" s="59"/>
    </row>
    <row r="24" spans="1:4">
      <c r="A24" s="59">
        <v>532131</v>
      </c>
      <c r="B24" s="59" t="s">
        <v>47</v>
      </c>
      <c r="C24" s="60"/>
      <c r="D24" s="59"/>
    </row>
    <row r="25" spans="1:4">
      <c r="A25" s="59">
        <v>532141</v>
      </c>
      <c r="B25" s="59" t="s">
        <v>48</v>
      </c>
      <c r="C25" s="60"/>
      <c r="D25" s="59"/>
    </row>
    <row r="26" spans="1:4">
      <c r="A26" s="59">
        <v>532151</v>
      </c>
      <c r="B26" s="59" t="s">
        <v>49</v>
      </c>
      <c r="C26" s="60"/>
      <c r="D26" s="59"/>
    </row>
    <row r="27" spans="1:4">
      <c r="A27" s="59">
        <v>532161</v>
      </c>
      <c r="B27" s="59" t="s">
        <v>50</v>
      </c>
      <c r="C27" s="60"/>
      <c r="D27" s="59"/>
    </row>
    <row r="28" spans="1:4">
      <c r="A28" s="59">
        <v>532171</v>
      </c>
      <c r="B28" s="59" t="s">
        <v>51</v>
      </c>
      <c r="C28" s="60"/>
      <c r="D28" s="59"/>
    </row>
    <row r="29" spans="1:4">
      <c r="A29" s="59">
        <v>532181</v>
      </c>
      <c r="B29" s="59" t="s">
        <v>52</v>
      </c>
      <c r="C29" s="60"/>
      <c r="D29" s="59"/>
    </row>
    <row r="30" spans="1:4">
      <c r="A30" s="48" t="s">
        <v>25</v>
      </c>
      <c r="B30" s="48"/>
      <c r="C30" s="61">
        <f>C31+C32+C33</f>
        <v>0</v>
      </c>
      <c r="D30" s="48"/>
    </row>
    <row r="31" spans="1:4">
      <c r="A31" s="59">
        <v>532211</v>
      </c>
      <c r="B31" s="59" t="s">
        <v>53</v>
      </c>
      <c r="C31" s="60"/>
      <c r="D31" s="59"/>
    </row>
    <row r="32" spans="1:4">
      <c r="A32" s="59">
        <v>532221</v>
      </c>
      <c r="B32" s="59" t="s">
        <v>7</v>
      </c>
      <c r="C32" s="60"/>
      <c r="D32" s="59"/>
    </row>
    <row r="33" spans="1:4">
      <c r="A33" s="59">
        <v>532231</v>
      </c>
      <c r="B33" s="59" t="s">
        <v>54</v>
      </c>
      <c r="C33" s="60"/>
      <c r="D33" s="59"/>
    </row>
    <row r="34" spans="1:4">
      <c r="A34" s="52" t="s">
        <v>8</v>
      </c>
      <c r="B34" s="52"/>
      <c r="C34" s="53">
        <f>C35+C40+C42+C44+C46+C48+C50</f>
        <v>22756</v>
      </c>
      <c r="D34" s="52"/>
    </row>
    <row r="35" spans="1:4">
      <c r="A35" s="48" t="s">
        <v>55</v>
      </c>
      <c r="B35" s="48"/>
      <c r="C35" s="61">
        <f>C36+C37+C38+C39</f>
        <v>22756</v>
      </c>
      <c r="D35" s="48"/>
    </row>
    <row r="36" spans="1:4">
      <c r="A36" s="59">
        <v>533111</v>
      </c>
      <c r="B36" s="59" t="s">
        <v>9</v>
      </c>
      <c r="C36" s="60">
        <v>2315</v>
      </c>
      <c r="D36" s="59"/>
    </row>
    <row r="37" spans="1:4">
      <c r="A37" s="59">
        <v>533121</v>
      </c>
      <c r="B37" s="59" t="s">
        <v>10</v>
      </c>
      <c r="C37" s="60">
        <v>9708</v>
      </c>
      <c r="D37" s="59"/>
    </row>
    <row r="38" spans="1:4">
      <c r="A38" s="59">
        <v>533131</v>
      </c>
      <c r="B38" s="59" t="s">
        <v>11</v>
      </c>
      <c r="C38" s="60">
        <v>10733</v>
      </c>
      <c r="D38" s="59"/>
    </row>
    <row r="39" spans="1:4">
      <c r="A39" s="59">
        <v>533141</v>
      </c>
      <c r="B39" s="59" t="s">
        <v>56</v>
      </c>
      <c r="C39" s="60"/>
      <c r="D39" s="59"/>
    </row>
    <row r="40" spans="1:4">
      <c r="A40" s="48" t="s">
        <v>12</v>
      </c>
      <c r="B40" s="48"/>
      <c r="C40" s="61">
        <f>C41</f>
        <v>0</v>
      </c>
      <c r="D40" s="48"/>
    </row>
    <row r="41" spans="1:4">
      <c r="A41" s="59">
        <v>53321</v>
      </c>
      <c r="B41" s="59" t="s">
        <v>13</v>
      </c>
      <c r="C41" s="60"/>
      <c r="D41" s="59"/>
    </row>
    <row r="42" spans="1:4">
      <c r="A42" s="64" t="s">
        <v>14</v>
      </c>
      <c r="B42" s="64"/>
      <c r="C42" s="65">
        <f>C43</f>
        <v>0</v>
      </c>
      <c r="D42" s="64"/>
    </row>
    <row r="43" spans="1:4" s="31" customFormat="1">
      <c r="A43" s="66">
        <v>533311</v>
      </c>
      <c r="B43" s="66" t="s">
        <v>57</v>
      </c>
      <c r="C43" s="67"/>
      <c r="D43" s="66"/>
    </row>
    <row r="44" spans="1:4">
      <c r="A44" s="68" t="s">
        <v>15</v>
      </c>
      <c r="B44" s="68"/>
      <c r="C44" s="65">
        <f>C45</f>
        <v>0</v>
      </c>
      <c r="D44" s="68"/>
    </row>
    <row r="45" spans="1:4" s="31" customFormat="1">
      <c r="A45" s="69">
        <v>53341</v>
      </c>
      <c r="B45" s="69" t="s">
        <v>58</v>
      </c>
      <c r="C45" s="67"/>
      <c r="D45" s="69"/>
    </row>
    <row r="46" spans="1:4">
      <c r="A46" s="70" t="s">
        <v>26</v>
      </c>
      <c r="B46" s="70"/>
      <c r="C46" s="61">
        <f>C47</f>
        <v>0</v>
      </c>
      <c r="D46" s="70"/>
    </row>
    <row r="47" spans="1:4" s="31" customFormat="1">
      <c r="A47" s="58">
        <v>53351</v>
      </c>
      <c r="B47" s="58" t="s">
        <v>59</v>
      </c>
      <c r="C47" s="60"/>
      <c r="D47" s="58"/>
    </row>
    <row r="48" spans="1:4">
      <c r="A48" s="70" t="s">
        <v>16</v>
      </c>
      <c r="B48" s="70"/>
      <c r="C48" s="61">
        <f>C49</f>
        <v>0</v>
      </c>
      <c r="D48" s="70"/>
    </row>
    <row r="49" spans="1:4" s="31" customFormat="1">
      <c r="A49" s="58">
        <v>53361</v>
      </c>
      <c r="B49" s="58" t="s">
        <v>60</v>
      </c>
      <c r="C49" s="60"/>
      <c r="D49" s="58"/>
    </row>
    <row r="50" spans="1:4">
      <c r="A50" s="70" t="s">
        <v>27</v>
      </c>
      <c r="B50" s="70"/>
      <c r="C50" s="61">
        <f>C51+C52+C53+C54+C55+C56+C57+C58+C59</f>
        <v>0</v>
      </c>
      <c r="D50" s="70"/>
    </row>
    <row r="51" spans="1:4">
      <c r="A51" s="59">
        <v>533711</v>
      </c>
      <c r="B51" s="59" t="s">
        <v>61</v>
      </c>
      <c r="C51" s="60"/>
      <c r="D51" s="59"/>
    </row>
    <row r="52" spans="1:4">
      <c r="A52" s="59">
        <v>533721</v>
      </c>
      <c r="B52" s="59" t="s">
        <v>18</v>
      </c>
      <c r="C52" s="60"/>
      <c r="D52" s="59"/>
    </row>
    <row r="53" spans="1:4">
      <c r="A53" s="59">
        <v>533731</v>
      </c>
      <c r="B53" s="59" t="s">
        <v>62</v>
      </c>
      <c r="C53" s="60"/>
      <c r="D53" s="59"/>
    </row>
    <row r="54" spans="1:4">
      <c r="A54" s="59">
        <v>533741</v>
      </c>
      <c r="B54" s="59" t="s">
        <v>63</v>
      </c>
      <c r="C54" s="60"/>
      <c r="D54" s="59"/>
    </row>
    <row r="55" spans="1:4">
      <c r="A55" s="59">
        <v>533751</v>
      </c>
      <c r="B55" s="59" t="s">
        <v>64</v>
      </c>
      <c r="C55" s="60"/>
      <c r="D55" s="59"/>
    </row>
    <row r="56" spans="1:4">
      <c r="A56" s="59">
        <v>533761</v>
      </c>
      <c r="B56" s="59" t="s">
        <v>65</v>
      </c>
      <c r="C56" s="60"/>
      <c r="D56" s="59"/>
    </row>
    <row r="57" spans="1:4">
      <c r="A57" s="59">
        <v>533771</v>
      </c>
      <c r="B57" s="59" t="s">
        <v>66</v>
      </c>
      <c r="C57" s="60"/>
      <c r="D57" s="59"/>
    </row>
    <row r="58" spans="1:4">
      <c r="A58" s="59">
        <v>533781</v>
      </c>
      <c r="B58" s="59" t="s">
        <v>67</v>
      </c>
      <c r="C58" s="60"/>
      <c r="D58" s="59"/>
    </row>
    <row r="59" spans="1:4">
      <c r="A59" s="59">
        <v>533791</v>
      </c>
      <c r="B59" s="59" t="s">
        <v>68</v>
      </c>
      <c r="C59" s="60"/>
      <c r="D59" s="59"/>
    </row>
    <row r="60" spans="1:4">
      <c r="A60" s="52" t="s">
        <v>17</v>
      </c>
      <c r="B60" s="52"/>
      <c r="C60" s="53">
        <f>C61</f>
        <v>0</v>
      </c>
      <c r="D60" s="52"/>
    </row>
    <row r="61" spans="1:4">
      <c r="A61" s="68" t="s">
        <v>28</v>
      </c>
      <c r="B61" s="68"/>
      <c r="C61" s="61">
        <f>C62</f>
        <v>0</v>
      </c>
      <c r="D61" s="70"/>
    </row>
    <row r="62" spans="1:4">
      <c r="A62" s="59">
        <v>534111</v>
      </c>
      <c r="B62" s="59" t="s">
        <v>69</v>
      </c>
      <c r="C62" s="60"/>
      <c r="D62" s="59"/>
    </row>
    <row r="63" spans="1:4">
      <c r="A63" s="90" t="s">
        <v>36</v>
      </c>
      <c r="B63" s="91"/>
      <c r="C63" s="71">
        <f>C3+C20+C34+C60</f>
        <v>22756</v>
      </c>
      <c r="D63" s="72"/>
    </row>
    <row r="64" spans="1:4">
      <c r="A64" s="52" t="s">
        <v>29</v>
      </c>
      <c r="B64" s="52"/>
      <c r="C64" s="53">
        <f>C69+C68+C67+C66+C65</f>
        <v>6144.1200000000008</v>
      </c>
      <c r="D64" s="52"/>
    </row>
    <row r="65" spans="1:4">
      <c r="A65" s="48" t="s">
        <v>30</v>
      </c>
      <c r="B65" s="48"/>
      <c r="C65" s="61">
        <f>C63*0.27</f>
        <v>6144.1200000000008</v>
      </c>
      <c r="D65" s="48"/>
    </row>
    <row r="66" spans="1:4">
      <c r="A66" s="48" t="s">
        <v>31</v>
      </c>
      <c r="B66" s="48"/>
      <c r="C66" s="61"/>
      <c r="D66" s="48"/>
    </row>
    <row r="67" spans="1:4">
      <c r="A67" s="64" t="s">
        <v>32</v>
      </c>
      <c r="B67" s="64"/>
      <c r="C67" s="65"/>
      <c r="D67" s="64"/>
    </row>
    <row r="68" spans="1:4">
      <c r="A68" s="68" t="s">
        <v>33</v>
      </c>
      <c r="B68" s="68"/>
      <c r="C68" s="65"/>
      <c r="D68" s="68"/>
    </row>
    <row r="69" spans="1:4">
      <c r="A69" s="70" t="s">
        <v>19</v>
      </c>
      <c r="B69" s="70"/>
      <c r="C69" s="61">
        <f>C70+C71+C72+C73+C74+C75+C76</f>
        <v>0</v>
      </c>
      <c r="D69" s="70"/>
    </row>
    <row r="70" spans="1:4">
      <c r="A70" s="59">
        <v>535511</v>
      </c>
      <c r="B70" s="59" t="s">
        <v>70</v>
      </c>
      <c r="C70" s="60"/>
      <c r="D70" s="59"/>
    </row>
    <row r="71" spans="1:4">
      <c r="A71" s="59">
        <v>535521</v>
      </c>
      <c r="B71" s="59" t="s">
        <v>73</v>
      </c>
      <c r="C71" s="60"/>
      <c r="D71" s="59"/>
    </row>
    <row r="72" spans="1:4">
      <c r="A72" s="59">
        <v>535531</v>
      </c>
      <c r="B72" s="59" t="s">
        <v>71</v>
      </c>
      <c r="C72" s="60"/>
      <c r="D72" s="59"/>
    </row>
    <row r="73" spans="1:4">
      <c r="A73" s="59">
        <v>535541</v>
      </c>
      <c r="B73" s="59" t="s">
        <v>72</v>
      </c>
      <c r="C73" s="60"/>
      <c r="D73" s="59"/>
    </row>
    <row r="74" spans="1:4">
      <c r="A74" s="59">
        <v>535551</v>
      </c>
      <c r="B74" s="59" t="s">
        <v>74</v>
      </c>
      <c r="C74" s="60"/>
      <c r="D74" s="59"/>
    </row>
    <row r="75" spans="1:4">
      <c r="A75" s="59">
        <v>535561</v>
      </c>
      <c r="B75" s="59" t="s">
        <v>75</v>
      </c>
      <c r="C75" s="60"/>
      <c r="D75" s="59"/>
    </row>
    <row r="76" spans="1:4">
      <c r="A76" s="59">
        <v>535571</v>
      </c>
      <c r="B76" s="59" t="s">
        <v>76</v>
      </c>
      <c r="C76" s="60"/>
      <c r="D76" s="59"/>
    </row>
    <row r="77" spans="1:4">
      <c r="A77" s="73" t="s">
        <v>34</v>
      </c>
      <c r="B77" s="73"/>
      <c r="C77" s="74">
        <f>C3+C20+C34+C60+C64</f>
        <v>28900.120000000003</v>
      </c>
      <c r="D77" s="73"/>
    </row>
  </sheetData>
  <mergeCells count="1">
    <mergeCell ref="A63:B63"/>
  </mergeCells>
  <pageMargins left="0.7" right="0.7" top="0.75" bottom="0.75" header="0.3" footer="0.3"/>
  <pageSetup paperSize="9" scale="91" orientation="portrait" r:id="rId1"/>
  <rowBreaks count="1" manualBreakCount="1">
    <brk id="3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D77"/>
  <sheetViews>
    <sheetView view="pageBreakPreview" topLeftCell="A49" zoomScale="80" zoomScaleSheetLayoutView="80" workbookViewId="0">
      <selection activeCell="K77" sqref="K77"/>
    </sheetView>
  </sheetViews>
  <sheetFormatPr defaultRowHeight="15"/>
  <cols>
    <col min="2" max="2" width="50.140625" customWidth="1"/>
    <col min="3" max="3" width="15.28515625" customWidth="1"/>
    <col min="4" max="4" width="20.85546875" customWidth="1"/>
  </cols>
  <sheetData>
    <row r="1" spans="1:4" ht="19.5" customHeight="1">
      <c r="A1" s="48" t="s">
        <v>35</v>
      </c>
      <c r="B1" s="48" t="s">
        <v>96</v>
      </c>
      <c r="C1" s="49" t="s">
        <v>77</v>
      </c>
      <c r="D1" s="49" t="s">
        <v>78</v>
      </c>
    </row>
    <row r="2" spans="1:4" ht="13.5" customHeight="1">
      <c r="A2" s="50"/>
      <c r="B2" s="49" t="s">
        <v>0</v>
      </c>
      <c r="C2" s="51"/>
      <c r="D2" s="50"/>
    </row>
    <row r="3" spans="1:4" ht="13.5" customHeight="1">
      <c r="A3" s="52" t="s">
        <v>23</v>
      </c>
      <c r="B3" s="52"/>
      <c r="C3" s="53">
        <f>C4+C11+C18</f>
        <v>196850</v>
      </c>
      <c r="D3" s="52"/>
    </row>
    <row r="4" spans="1:4" ht="12.75" customHeight="1">
      <c r="A4" s="54" t="s">
        <v>1</v>
      </c>
      <c r="B4" s="54"/>
      <c r="C4" s="55">
        <f>C5+C6+C7+C8+C9+C10</f>
        <v>0</v>
      </c>
      <c r="D4" s="54"/>
    </row>
    <row r="5" spans="1:4" ht="12.75" customHeight="1">
      <c r="A5" s="56">
        <v>531111</v>
      </c>
      <c r="B5" s="56" t="s">
        <v>37</v>
      </c>
      <c r="C5" s="57"/>
      <c r="D5" s="56"/>
    </row>
    <row r="6" spans="1:4" ht="12.75" customHeight="1">
      <c r="A6" s="58">
        <v>531121</v>
      </c>
      <c r="B6" s="56" t="s">
        <v>2</v>
      </c>
      <c r="C6" s="57"/>
      <c r="D6" s="56"/>
    </row>
    <row r="7" spans="1:4" ht="14.25" customHeight="1">
      <c r="A7" s="59">
        <v>531131</v>
      </c>
      <c r="B7" s="59" t="s">
        <v>38</v>
      </c>
      <c r="C7" s="60"/>
      <c r="D7" s="59"/>
    </row>
    <row r="8" spans="1:4" ht="14.25" customHeight="1">
      <c r="A8" s="59">
        <v>531141</v>
      </c>
      <c r="B8" s="59" t="s">
        <v>39</v>
      </c>
      <c r="C8" s="60"/>
      <c r="D8" s="59"/>
    </row>
    <row r="9" spans="1:4" ht="14.25" customHeight="1">
      <c r="A9" s="59">
        <v>531151</v>
      </c>
      <c r="B9" s="59" t="s">
        <v>40</v>
      </c>
      <c r="C9" s="60"/>
      <c r="D9" s="59"/>
    </row>
    <row r="10" spans="1:4" ht="14.25" customHeight="1">
      <c r="A10" s="59">
        <v>531161</v>
      </c>
      <c r="B10" s="59" t="s">
        <v>3</v>
      </c>
      <c r="C10" s="60"/>
      <c r="D10" s="59"/>
    </row>
    <row r="11" spans="1:4" s="34" customFormat="1">
      <c r="A11" s="48" t="s">
        <v>4</v>
      </c>
      <c r="B11" s="48"/>
      <c r="C11" s="61">
        <f>C12+C13+C14+C15+C16+C17</f>
        <v>196850</v>
      </c>
      <c r="D11" s="48"/>
    </row>
    <row r="12" spans="1:4">
      <c r="A12" s="59">
        <v>531211</v>
      </c>
      <c r="B12" s="59" t="s">
        <v>41</v>
      </c>
      <c r="C12" s="60"/>
      <c r="D12" s="59"/>
    </row>
    <row r="13" spans="1:4" ht="14.25" customHeight="1">
      <c r="A13" s="56">
        <v>531221</v>
      </c>
      <c r="B13" s="59" t="s">
        <v>42</v>
      </c>
      <c r="C13" s="60"/>
      <c r="D13" s="59"/>
    </row>
    <row r="14" spans="1:4">
      <c r="A14" s="59">
        <v>531231</v>
      </c>
      <c r="B14" s="59" t="s">
        <v>5</v>
      </c>
      <c r="C14" s="60"/>
      <c r="D14" s="59"/>
    </row>
    <row r="15" spans="1:4">
      <c r="A15" s="59">
        <v>531241</v>
      </c>
      <c r="B15" s="59" t="s">
        <v>6</v>
      </c>
      <c r="C15" s="60"/>
      <c r="D15" s="59"/>
    </row>
    <row r="16" spans="1:4">
      <c r="A16" s="59">
        <v>531251</v>
      </c>
      <c r="B16" s="59" t="s">
        <v>43</v>
      </c>
      <c r="C16" s="60"/>
      <c r="D16" s="59"/>
    </row>
    <row r="17" spans="1:4">
      <c r="A17" s="59">
        <v>531261</v>
      </c>
      <c r="B17" s="59" t="s">
        <v>90</v>
      </c>
      <c r="C17" s="60">
        <v>196850</v>
      </c>
      <c r="D17" s="59" t="s">
        <v>97</v>
      </c>
    </row>
    <row r="18" spans="1:4" s="34" customFormat="1">
      <c r="A18" s="48" t="s">
        <v>20</v>
      </c>
      <c r="B18" s="48"/>
      <c r="C18" s="61">
        <f>C19</f>
        <v>0</v>
      </c>
      <c r="D18" s="48"/>
    </row>
    <row r="19" spans="1:4" ht="14.25" customHeight="1">
      <c r="A19" s="56">
        <v>53131</v>
      </c>
      <c r="B19" s="59" t="s">
        <v>21</v>
      </c>
      <c r="C19" s="60"/>
      <c r="D19" s="59"/>
    </row>
    <row r="20" spans="1:4" ht="13.5" customHeight="1">
      <c r="A20" s="62" t="s">
        <v>24</v>
      </c>
      <c r="B20" s="62"/>
      <c r="C20" s="63">
        <f>C21+C30</f>
        <v>0</v>
      </c>
      <c r="D20" s="62"/>
    </row>
    <row r="21" spans="1:4">
      <c r="A21" s="48" t="s">
        <v>22</v>
      </c>
      <c r="B21" s="48"/>
      <c r="C21" s="61">
        <f>C22+C23+C24+C25+C26+C27+C28+C29</f>
        <v>0</v>
      </c>
      <c r="D21" s="48"/>
    </row>
    <row r="22" spans="1:4">
      <c r="A22" s="59">
        <v>532111</v>
      </c>
      <c r="B22" s="59" t="s">
        <v>45</v>
      </c>
      <c r="C22" s="60"/>
      <c r="D22" s="59"/>
    </row>
    <row r="23" spans="1:4">
      <c r="A23" s="59">
        <v>532121</v>
      </c>
      <c r="B23" s="59" t="s">
        <v>46</v>
      </c>
      <c r="C23" s="60"/>
      <c r="D23" s="59"/>
    </row>
    <row r="24" spans="1:4">
      <c r="A24" s="59">
        <v>532131</v>
      </c>
      <c r="B24" s="59" t="s">
        <v>47</v>
      </c>
      <c r="C24" s="60"/>
      <c r="D24" s="59"/>
    </row>
    <row r="25" spans="1:4">
      <c r="A25" s="59">
        <v>532141</v>
      </c>
      <c r="B25" s="59" t="s">
        <v>48</v>
      </c>
      <c r="C25" s="60"/>
      <c r="D25" s="59"/>
    </row>
    <row r="26" spans="1:4">
      <c r="A26" s="59">
        <v>532151</v>
      </c>
      <c r="B26" s="59" t="s">
        <v>49</v>
      </c>
      <c r="C26" s="60"/>
      <c r="D26" s="59"/>
    </row>
    <row r="27" spans="1:4">
      <c r="A27" s="59">
        <v>532161</v>
      </c>
      <c r="B27" s="59" t="s">
        <v>50</v>
      </c>
      <c r="C27" s="60"/>
      <c r="D27" s="59"/>
    </row>
    <row r="28" spans="1:4">
      <c r="A28" s="59">
        <v>532171</v>
      </c>
      <c r="B28" s="59" t="s">
        <v>51</v>
      </c>
      <c r="C28" s="60"/>
      <c r="D28" s="59"/>
    </row>
    <row r="29" spans="1:4">
      <c r="A29" s="59">
        <v>532181</v>
      </c>
      <c r="B29" s="59" t="s">
        <v>52</v>
      </c>
      <c r="C29" s="60"/>
      <c r="D29" s="59"/>
    </row>
    <row r="30" spans="1:4">
      <c r="A30" s="48" t="s">
        <v>25</v>
      </c>
      <c r="B30" s="48"/>
      <c r="C30" s="61">
        <f>C31+C32+C33</f>
        <v>0</v>
      </c>
      <c r="D30" s="48"/>
    </row>
    <row r="31" spans="1:4">
      <c r="A31" s="59">
        <v>532211</v>
      </c>
      <c r="B31" s="59" t="s">
        <v>53</v>
      </c>
      <c r="C31" s="60"/>
      <c r="D31" s="59"/>
    </row>
    <row r="32" spans="1:4">
      <c r="A32" s="59">
        <v>532221</v>
      </c>
      <c r="B32" s="59" t="s">
        <v>7</v>
      </c>
      <c r="C32" s="60"/>
      <c r="D32" s="59"/>
    </row>
    <row r="33" spans="1:4">
      <c r="A33" s="59">
        <v>532231</v>
      </c>
      <c r="B33" s="59" t="s">
        <v>54</v>
      </c>
      <c r="C33" s="60"/>
      <c r="D33" s="59"/>
    </row>
    <row r="34" spans="1:4">
      <c r="A34" s="52" t="s">
        <v>8</v>
      </c>
      <c r="B34" s="52"/>
      <c r="C34" s="53">
        <f>C35+C40+C42+C44+C46+C48+C50</f>
        <v>212402</v>
      </c>
      <c r="D34" s="52"/>
    </row>
    <row r="35" spans="1:4">
      <c r="A35" s="48" t="s">
        <v>55</v>
      </c>
      <c r="B35" s="48"/>
      <c r="C35" s="61">
        <f>C36+C37+C38+C39</f>
        <v>205274</v>
      </c>
      <c r="D35" s="48"/>
    </row>
    <row r="36" spans="1:4">
      <c r="A36" s="59">
        <v>533111</v>
      </c>
      <c r="B36" s="59" t="s">
        <v>9</v>
      </c>
      <c r="C36" s="60">
        <v>107894</v>
      </c>
      <c r="D36" s="59"/>
    </row>
    <row r="37" spans="1:4">
      <c r="A37" s="59">
        <v>533121</v>
      </c>
      <c r="B37" s="59" t="s">
        <v>10</v>
      </c>
      <c r="C37" s="60">
        <v>9191</v>
      </c>
      <c r="D37" s="59"/>
    </row>
    <row r="38" spans="1:4">
      <c r="A38" s="59">
        <v>533131</v>
      </c>
      <c r="B38" s="59" t="s">
        <v>11</v>
      </c>
      <c r="C38" s="60">
        <v>88189</v>
      </c>
      <c r="D38" s="59"/>
    </row>
    <row r="39" spans="1:4">
      <c r="A39" s="59">
        <v>533141</v>
      </c>
      <c r="B39" s="59" t="s">
        <v>56</v>
      </c>
      <c r="C39" s="60"/>
      <c r="D39" s="59"/>
    </row>
    <row r="40" spans="1:4">
      <c r="A40" s="48" t="s">
        <v>12</v>
      </c>
      <c r="B40" s="48"/>
      <c r="C40" s="61">
        <f>C41</f>
        <v>0</v>
      </c>
      <c r="D40" s="48"/>
    </row>
    <row r="41" spans="1:4">
      <c r="A41" s="59">
        <v>53321</v>
      </c>
      <c r="B41" s="59" t="s">
        <v>13</v>
      </c>
      <c r="C41" s="60"/>
      <c r="D41" s="59"/>
    </row>
    <row r="42" spans="1:4">
      <c r="A42" s="64" t="s">
        <v>14</v>
      </c>
      <c r="B42" s="64"/>
      <c r="C42" s="65">
        <f>C43</f>
        <v>0</v>
      </c>
      <c r="D42" s="64"/>
    </row>
    <row r="43" spans="1:4" s="31" customFormat="1">
      <c r="A43" s="66">
        <v>533311</v>
      </c>
      <c r="B43" s="66" t="s">
        <v>57</v>
      </c>
      <c r="C43" s="67"/>
      <c r="D43" s="66"/>
    </row>
    <row r="44" spans="1:4">
      <c r="A44" s="68" t="s">
        <v>15</v>
      </c>
      <c r="B44" s="68"/>
      <c r="C44" s="65">
        <f>C45</f>
        <v>0</v>
      </c>
      <c r="D44" s="68"/>
    </row>
    <row r="45" spans="1:4" s="31" customFormat="1">
      <c r="A45" s="69">
        <v>53341</v>
      </c>
      <c r="B45" s="69" t="s">
        <v>58</v>
      </c>
      <c r="C45" s="67"/>
      <c r="D45" s="69"/>
    </row>
    <row r="46" spans="1:4">
      <c r="A46" s="70" t="s">
        <v>26</v>
      </c>
      <c r="B46" s="70"/>
      <c r="C46" s="61">
        <f>C47</f>
        <v>0</v>
      </c>
      <c r="D46" s="70"/>
    </row>
    <row r="47" spans="1:4" s="31" customFormat="1">
      <c r="A47" s="58">
        <v>53351</v>
      </c>
      <c r="B47" s="58" t="s">
        <v>59</v>
      </c>
      <c r="C47" s="60"/>
      <c r="D47" s="58"/>
    </row>
    <row r="48" spans="1:4">
      <c r="A48" s="70" t="s">
        <v>16</v>
      </c>
      <c r="B48" s="70"/>
      <c r="C48" s="61">
        <f>C49</f>
        <v>0</v>
      </c>
      <c r="D48" s="70"/>
    </row>
    <row r="49" spans="1:4" s="31" customFormat="1">
      <c r="A49" s="58">
        <v>53361</v>
      </c>
      <c r="B49" s="58" t="s">
        <v>60</v>
      </c>
      <c r="C49" s="60"/>
      <c r="D49" s="58"/>
    </row>
    <row r="50" spans="1:4">
      <c r="A50" s="70" t="s">
        <v>27</v>
      </c>
      <c r="B50" s="70"/>
      <c r="C50" s="61">
        <f>C51+C52+C53+C54+C55+C56+C57+C58+C59</f>
        <v>7128</v>
      </c>
      <c r="D50" s="70"/>
    </row>
    <row r="51" spans="1:4">
      <c r="A51" s="59">
        <v>533711</v>
      </c>
      <c r="B51" s="59" t="s">
        <v>61</v>
      </c>
      <c r="C51" s="60"/>
      <c r="D51" s="59"/>
    </row>
    <row r="52" spans="1:4">
      <c r="A52" s="59">
        <v>533721</v>
      </c>
      <c r="B52" s="59" t="s">
        <v>18</v>
      </c>
      <c r="C52" s="60"/>
      <c r="D52" s="59"/>
    </row>
    <row r="53" spans="1:4">
      <c r="A53" s="59">
        <v>533731</v>
      </c>
      <c r="B53" s="59" t="s">
        <v>62</v>
      </c>
      <c r="C53" s="60"/>
      <c r="D53" s="59"/>
    </row>
    <row r="54" spans="1:4">
      <c r="A54" s="59">
        <v>533741</v>
      </c>
      <c r="B54" s="59" t="s">
        <v>63</v>
      </c>
      <c r="C54" s="60"/>
      <c r="D54" s="59"/>
    </row>
    <row r="55" spans="1:4">
      <c r="A55" s="59">
        <v>533751</v>
      </c>
      <c r="B55" s="59" t="s">
        <v>64</v>
      </c>
      <c r="C55" s="60"/>
      <c r="D55" s="59"/>
    </row>
    <row r="56" spans="1:4">
      <c r="A56" s="59">
        <v>533761</v>
      </c>
      <c r="B56" s="59" t="s">
        <v>65</v>
      </c>
      <c r="C56" s="60">
        <v>7128</v>
      </c>
      <c r="D56" s="59"/>
    </row>
    <row r="57" spans="1:4">
      <c r="A57" s="59">
        <v>533771</v>
      </c>
      <c r="B57" s="59" t="s">
        <v>66</v>
      </c>
      <c r="C57" s="60"/>
      <c r="D57" s="59"/>
    </row>
    <row r="58" spans="1:4">
      <c r="A58" s="59">
        <v>533781</v>
      </c>
      <c r="B58" s="59" t="s">
        <v>67</v>
      </c>
      <c r="C58" s="60"/>
      <c r="D58" s="59"/>
    </row>
    <row r="59" spans="1:4">
      <c r="A59" s="59">
        <v>533791</v>
      </c>
      <c r="B59" s="59" t="s">
        <v>68</v>
      </c>
      <c r="C59" s="60"/>
      <c r="D59" s="59"/>
    </row>
    <row r="60" spans="1:4">
      <c r="A60" s="52" t="s">
        <v>17</v>
      </c>
      <c r="B60" s="52"/>
      <c r="C60" s="53">
        <f>C61</f>
        <v>0</v>
      </c>
      <c r="D60" s="52"/>
    </row>
    <row r="61" spans="1:4">
      <c r="A61" s="68" t="s">
        <v>28</v>
      </c>
      <c r="B61" s="68"/>
      <c r="C61" s="61">
        <f>C62</f>
        <v>0</v>
      </c>
      <c r="D61" s="70"/>
    </row>
    <row r="62" spans="1:4">
      <c r="A62" s="59">
        <v>534111</v>
      </c>
      <c r="B62" s="59" t="s">
        <v>69</v>
      </c>
      <c r="C62" s="60"/>
      <c r="D62" s="59"/>
    </row>
    <row r="63" spans="1:4">
      <c r="A63" s="90" t="s">
        <v>36</v>
      </c>
      <c r="B63" s="91"/>
      <c r="C63" s="71">
        <f>C3+C20+C34+C60</f>
        <v>409252</v>
      </c>
      <c r="D63" s="72"/>
    </row>
    <row r="64" spans="1:4">
      <c r="A64" s="52" t="s">
        <v>29</v>
      </c>
      <c r="B64" s="52"/>
      <c r="C64" s="53">
        <f>C69+C68+C67+C66+C65</f>
        <v>110498.04000000001</v>
      </c>
      <c r="D64" s="52"/>
    </row>
    <row r="65" spans="1:4">
      <c r="A65" s="48" t="s">
        <v>30</v>
      </c>
      <c r="B65" s="48"/>
      <c r="C65" s="61">
        <f>C63*0.27</f>
        <v>110498.04000000001</v>
      </c>
      <c r="D65" s="48"/>
    </row>
    <row r="66" spans="1:4">
      <c r="A66" s="48" t="s">
        <v>31</v>
      </c>
      <c r="B66" s="48"/>
      <c r="C66" s="61"/>
      <c r="D66" s="48"/>
    </row>
    <row r="67" spans="1:4">
      <c r="A67" s="64" t="s">
        <v>32</v>
      </c>
      <c r="B67" s="64"/>
      <c r="C67" s="65"/>
      <c r="D67" s="64"/>
    </row>
    <row r="68" spans="1:4">
      <c r="A68" s="68" t="s">
        <v>33</v>
      </c>
      <c r="B68" s="68"/>
      <c r="C68" s="65"/>
      <c r="D68" s="68"/>
    </row>
    <row r="69" spans="1:4">
      <c r="A69" s="70" t="s">
        <v>19</v>
      </c>
      <c r="B69" s="70"/>
      <c r="C69" s="61">
        <f>C70+C71+C72+C73+C74+C75+C76</f>
        <v>0</v>
      </c>
      <c r="D69" s="70"/>
    </row>
    <row r="70" spans="1:4">
      <c r="A70" s="59">
        <v>535511</v>
      </c>
      <c r="B70" s="59" t="s">
        <v>70</v>
      </c>
      <c r="C70" s="60"/>
      <c r="D70" s="59"/>
    </row>
    <row r="71" spans="1:4">
      <c r="A71" s="59">
        <v>535521</v>
      </c>
      <c r="B71" s="59" t="s">
        <v>73</v>
      </c>
      <c r="C71" s="60"/>
      <c r="D71" s="59"/>
    </row>
    <row r="72" spans="1:4">
      <c r="A72" s="59">
        <v>535531</v>
      </c>
      <c r="B72" s="59" t="s">
        <v>71</v>
      </c>
      <c r="C72" s="60"/>
      <c r="D72" s="59"/>
    </row>
    <row r="73" spans="1:4">
      <c r="A73" s="59">
        <v>535541</v>
      </c>
      <c r="B73" s="59" t="s">
        <v>72</v>
      </c>
      <c r="C73" s="60"/>
      <c r="D73" s="59"/>
    </row>
    <row r="74" spans="1:4">
      <c r="A74" s="59">
        <v>535551</v>
      </c>
      <c r="B74" s="59" t="s">
        <v>74</v>
      </c>
      <c r="C74" s="60"/>
      <c r="D74" s="59"/>
    </row>
    <row r="75" spans="1:4">
      <c r="A75" s="59">
        <v>535561</v>
      </c>
      <c r="B75" s="59" t="s">
        <v>75</v>
      </c>
      <c r="C75" s="60"/>
      <c r="D75" s="59"/>
    </row>
    <row r="76" spans="1:4">
      <c r="A76" s="59">
        <v>535571</v>
      </c>
      <c r="B76" s="59" t="s">
        <v>76</v>
      </c>
      <c r="C76" s="60"/>
      <c r="D76" s="59"/>
    </row>
    <row r="77" spans="1:4">
      <c r="A77" s="73" t="s">
        <v>34</v>
      </c>
      <c r="B77" s="73"/>
      <c r="C77" s="74">
        <f>C3+C20+C34+C60+C64</f>
        <v>519750.04000000004</v>
      </c>
      <c r="D77" s="73"/>
    </row>
  </sheetData>
  <mergeCells count="1">
    <mergeCell ref="A63:B63"/>
  </mergeCells>
  <pageMargins left="0.7" right="0.7" top="0.75" bottom="0.75" header="0.3" footer="0.3"/>
  <pageSetup paperSize="9" scale="91" orientation="portrait" r:id="rId1"/>
  <rowBreaks count="1" manualBreakCount="1">
    <brk id="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D77"/>
  <sheetViews>
    <sheetView view="pageBreakPreview" topLeftCell="A43" zoomScale="82" zoomScaleSheetLayoutView="82" workbookViewId="0">
      <selection activeCell="G70" sqref="G70"/>
    </sheetView>
  </sheetViews>
  <sheetFormatPr defaultRowHeight="15"/>
  <cols>
    <col min="2" max="2" width="50.140625" customWidth="1"/>
    <col min="3" max="3" width="15.28515625" customWidth="1"/>
    <col min="4" max="4" width="20.85546875" customWidth="1"/>
  </cols>
  <sheetData>
    <row r="1" spans="1:4" ht="19.5" customHeight="1">
      <c r="A1" s="48" t="s">
        <v>35</v>
      </c>
      <c r="B1" s="48" t="s">
        <v>116</v>
      </c>
      <c r="C1" s="49" t="s">
        <v>77</v>
      </c>
      <c r="D1" s="49" t="s">
        <v>78</v>
      </c>
    </row>
    <row r="2" spans="1:4" ht="13.5" customHeight="1">
      <c r="A2" s="50"/>
      <c r="B2" s="49" t="s">
        <v>0</v>
      </c>
      <c r="C2" s="51"/>
      <c r="D2" s="50"/>
    </row>
    <row r="3" spans="1:4" ht="13.5" customHeight="1">
      <c r="A3" s="52" t="s">
        <v>23</v>
      </c>
      <c r="B3" s="52"/>
      <c r="C3" s="53">
        <f>C4+C11+C18</f>
        <v>0</v>
      </c>
      <c r="D3" s="52"/>
    </row>
    <row r="4" spans="1:4" ht="12.75" customHeight="1">
      <c r="A4" s="54" t="s">
        <v>1</v>
      </c>
      <c r="B4" s="54"/>
      <c r="C4" s="55">
        <f>C5+C6+C7+C8+C9+C10</f>
        <v>0</v>
      </c>
      <c r="D4" s="54"/>
    </row>
    <row r="5" spans="1:4" ht="12.75" customHeight="1">
      <c r="A5" s="56">
        <v>531111</v>
      </c>
      <c r="B5" s="56" t="s">
        <v>37</v>
      </c>
      <c r="C5" s="57"/>
      <c r="D5" s="56"/>
    </row>
    <row r="6" spans="1:4" ht="12.75" customHeight="1">
      <c r="A6" s="58">
        <v>531121</v>
      </c>
      <c r="B6" s="56" t="s">
        <v>2</v>
      </c>
      <c r="C6" s="57"/>
      <c r="D6" s="56"/>
    </row>
    <row r="7" spans="1:4" ht="14.25" customHeight="1">
      <c r="A7" s="59">
        <v>531131</v>
      </c>
      <c r="B7" s="59" t="s">
        <v>38</v>
      </c>
      <c r="C7" s="60"/>
      <c r="D7" s="59"/>
    </row>
    <row r="8" spans="1:4" ht="14.25" customHeight="1">
      <c r="A8" s="59">
        <v>531141</v>
      </c>
      <c r="B8" s="59" t="s">
        <v>39</v>
      </c>
      <c r="C8" s="60"/>
      <c r="D8" s="59"/>
    </row>
    <row r="9" spans="1:4" ht="14.25" customHeight="1">
      <c r="A9" s="59">
        <v>531151</v>
      </c>
      <c r="B9" s="59" t="s">
        <v>40</v>
      </c>
      <c r="C9" s="60"/>
      <c r="D9" s="59"/>
    </row>
    <row r="10" spans="1:4" ht="14.25" customHeight="1">
      <c r="A10" s="59">
        <v>531161</v>
      </c>
      <c r="B10" s="59" t="s">
        <v>3</v>
      </c>
      <c r="C10" s="60"/>
      <c r="D10" s="59"/>
    </row>
    <row r="11" spans="1:4" s="34" customFormat="1">
      <c r="A11" s="48" t="s">
        <v>4</v>
      </c>
      <c r="B11" s="48"/>
      <c r="C11" s="61">
        <f>C12+C13+C14+C15+C16+C17</f>
        <v>0</v>
      </c>
      <c r="D11" s="48"/>
    </row>
    <row r="12" spans="1:4">
      <c r="A12" s="59">
        <v>531211</v>
      </c>
      <c r="B12" s="59" t="s">
        <v>41</v>
      </c>
      <c r="C12" s="60"/>
      <c r="D12" s="59"/>
    </row>
    <row r="13" spans="1:4" ht="14.25" customHeight="1">
      <c r="A13" s="56">
        <v>531221</v>
      </c>
      <c r="B13" s="59" t="s">
        <v>42</v>
      </c>
      <c r="C13" s="60"/>
      <c r="D13" s="59"/>
    </row>
    <row r="14" spans="1:4">
      <c r="A14" s="59">
        <v>531231</v>
      </c>
      <c r="B14" s="59" t="s">
        <v>5</v>
      </c>
      <c r="C14" s="60"/>
      <c r="D14" s="59"/>
    </row>
    <row r="15" spans="1:4">
      <c r="A15" s="59">
        <v>531241</v>
      </c>
      <c r="B15" s="59" t="s">
        <v>6</v>
      </c>
      <c r="C15" s="60"/>
      <c r="D15" s="59"/>
    </row>
    <row r="16" spans="1:4">
      <c r="A16" s="59">
        <v>531251</v>
      </c>
      <c r="B16" s="59" t="s">
        <v>43</v>
      </c>
      <c r="C16" s="60"/>
      <c r="D16" s="59"/>
    </row>
    <row r="17" spans="1:4">
      <c r="A17" s="59">
        <v>531261</v>
      </c>
      <c r="B17" s="59" t="s">
        <v>90</v>
      </c>
      <c r="C17" s="60"/>
      <c r="D17" s="59"/>
    </row>
    <row r="18" spans="1:4" s="34" customFormat="1">
      <c r="A18" s="48" t="s">
        <v>20</v>
      </c>
      <c r="B18" s="48"/>
      <c r="C18" s="61">
        <f>C19</f>
        <v>0</v>
      </c>
      <c r="D18" s="48"/>
    </row>
    <row r="19" spans="1:4" ht="14.25" customHeight="1">
      <c r="A19" s="56">
        <v>53131</v>
      </c>
      <c r="B19" s="59" t="s">
        <v>21</v>
      </c>
      <c r="C19" s="60"/>
      <c r="D19" s="59"/>
    </row>
    <row r="20" spans="1:4" ht="13.5" customHeight="1">
      <c r="A20" s="62" t="s">
        <v>24</v>
      </c>
      <c r="B20" s="62"/>
      <c r="C20" s="63">
        <f>C21+C30</f>
        <v>0</v>
      </c>
      <c r="D20" s="62"/>
    </row>
    <row r="21" spans="1:4">
      <c r="A21" s="48" t="s">
        <v>22</v>
      </c>
      <c r="B21" s="48"/>
      <c r="C21" s="61">
        <f>C22+C23+C24+C25+C26+C27+C28+C29</f>
        <v>0</v>
      </c>
      <c r="D21" s="48"/>
    </row>
    <row r="22" spans="1:4">
      <c r="A22" s="59">
        <v>532111</v>
      </c>
      <c r="B22" s="59" t="s">
        <v>45</v>
      </c>
      <c r="C22" s="60"/>
      <c r="D22" s="59"/>
    </row>
    <row r="23" spans="1:4">
      <c r="A23" s="59">
        <v>532121</v>
      </c>
      <c r="B23" s="59" t="s">
        <v>46</v>
      </c>
      <c r="C23" s="60"/>
      <c r="D23" s="59"/>
    </row>
    <row r="24" spans="1:4">
      <c r="A24" s="59">
        <v>532131</v>
      </c>
      <c r="B24" s="59" t="s">
        <v>47</v>
      </c>
      <c r="C24" s="60"/>
      <c r="D24" s="59"/>
    </row>
    <row r="25" spans="1:4">
      <c r="A25" s="59">
        <v>532141</v>
      </c>
      <c r="B25" s="59" t="s">
        <v>48</v>
      </c>
      <c r="C25" s="60"/>
      <c r="D25" s="59"/>
    </row>
    <row r="26" spans="1:4">
      <c r="A26" s="59">
        <v>532151</v>
      </c>
      <c r="B26" s="59" t="s">
        <v>49</v>
      </c>
      <c r="C26" s="60"/>
      <c r="D26" s="59"/>
    </row>
    <row r="27" spans="1:4">
      <c r="A27" s="59">
        <v>532161</v>
      </c>
      <c r="B27" s="59" t="s">
        <v>50</v>
      </c>
      <c r="C27" s="60"/>
      <c r="D27" s="59"/>
    </row>
    <row r="28" spans="1:4">
      <c r="A28" s="59">
        <v>532171</v>
      </c>
      <c r="B28" s="59" t="s">
        <v>51</v>
      </c>
      <c r="C28" s="60"/>
      <c r="D28" s="59"/>
    </row>
    <row r="29" spans="1:4">
      <c r="A29" s="59">
        <v>532181</v>
      </c>
      <c r="B29" s="59" t="s">
        <v>52</v>
      </c>
      <c r="C29" s="60"/>
      <c r="D29" s="59"/>
    </row>
    <row r="30" spans="1:4">
      <c r="A30" s="48" t="s">
        <v>25</v>
      </c>
      <c r="B30" s="48"/>
      <c r="C30" s="61">
        <f>C31+C32+C33</f>
        <v>0</v>
      </c>
      <c r="D30" s="48"/>
    </row>
    <row r="31" spans="1:4">
      <c r="A31" s="59">
        <v>532211</v>
      </c>
      <c r="B31" s="59" t="s">
        <v>53</v>
      </c>
      <c r="C31" s="60"/>
      <c r="D31" s="59"/>
    </row>
    <row r="32" spans="1:4">
      <c r="A32" s="59">
        <v>532221</v>
      </c>
      <c r="B32" s="59" t="s">
        <v>7</v>
      </c>
      <c r="C32" s="60"/>
      <c r="D32" s="59"/>
    </row>
    <row r="33" spans="1:4">
      <c r="A33" s="59">
        <v>532231</v>
      </c>
      <c r="B33" s="59" t="s">
        <v>54</v>
      </c>
      <c r="C33" s="60"/>
      <c r="D33" s="59"/>
    </row>
    <row r="34" spans="1:4">
      <c r="A34" s="52" t="s">
        <v>8</v>
      </c>
      <c r="B34" s="52"/>
      <c r="C34" s="53">
        <f>C35+C40+C42+C44+C46+C48+C50</f>
        <v>701953</v>
      </c>
      <c r="D34" s="52"/>
    </row>
    <row r="35" spans="1:4">
      <c r="A35" s="48" t="s">
        <v>55</v>
      </c>
      <c r="B35" s="48"/>
      <c r="C35" s="61">
        <f>C36+C37+C38+C39</f>
        <v>0</v>
      </c>
      <c r="D35" s="48"/>
    </row>
    <row r="36" spans="1:4">
      <c r="A36" s="59">
        <v>533111</v>
      </c>
      <c r="B36" s="59" t="s">
        <v>9</v>
      </c>
      <c r="C36" s="60"/>
      <c r="D36" s="59"/>
    </row>
    <row r="37" spans="1:4">
      <c r="A37" s="59">
        <v>533121</v>
      </c>
      <c r="B37" s="59" t="s">
        <v>10</v>
      </c>
      <c r="C37" s="60"/>
      <c r="D37" s="59"/>
    </row>
    <row r="38" spans="1:4">
      <c r="A38" s="59">
        <v>533131</v>
      </c>
      <c r="B38" s="59" t="s">
        <v>11</v>
      </c>
      <c r="C38" s="60"/>
      <c r="D38" s="59"/>
    </row>
    <row r="39" spans="1:4">
      <c r="A39" s="59">
        <v>533141</v>
      </c>
      <c r="B39" s="59" t="s">
        <v>56</v>
      </c>
      <c r="C39" s="60"/>
      <c r="D39" s="59"/>
    </row>
    <row r="40" spans="1:4">
      <c r="A40" s="48" t="s">
        <v>12</v>
      </c>
      <c r="B40" s="48"/>
      <c r="C40" s="61">
        <f>C41</f>
        <v>701953</v>
      </c>
      <c r="D40" s="48"/>
    </row>
    <row r="41" spans="1:4">
      <c r="A41" s="59">
        <v>53321</v>
      </c>
      <c r="B41" s="59" t="s">
        <v>13</v>
      </c>
      <c r="C41" s="60">
        <v>701953</v>
      </c>
      <c r="D41" s="59"/>
    </row>
    <row r="42" spans="1:4">
      <c r="A42" s="64" t="s">
        <v>14</v>
      </c>
      <c r="B42" s="64"/>
      <c r="C42" s="65">
        <f>C43</f>
        <v>0</v>
      </c>
      <c r="D42" s="64"/>
    </row>
    <row r="43" spans="1:4" s="31" customFormat="1">
      <c r="A43" s="66">
        <v>533311</v>
      </c>
      <c r="B43" s="66" t="s">
        <v>57</v>
      </c>
      <c r="C43" s="67"/>
      <c r="D43" s="66"/>
    </row>
    <row r="44" spans="1:4">
      <c r="A44" s="68" t="s">
        <v>15</v>
      </c>
      <c r="B44" s="68"/>
      <c r="C44" s="65">
        <f>C45</f>
        <v>0</v>
      </c>
      <c r="D44" s="68"/>
    </row>
    <row r="45" spans="1:4" s="31" customFormat="1">
      <c r="A45" s="69">
        <v>53341</v>
      </c>
      <c r="B45" s="69" t="s">
        <v>58</v>
      </c>
      <c r="C45" s="67"/>
      <c r="D45" s="69"/>
    </row>
    <row r="46" spans="1:4">
      <c r="A46" s="70" t="s">
        <v>26</v>
      </c>
      <c r="B46" s="70"/>
      <c r="C46" s="61">
        <f>C47</f>
        <v>0</v>
      </c>
      <c r="D46" s="70"/>
    </row>
    <row r="47" spans="1:4" s="31" customFormat="1">
      <c r="A47" s="58">
        <v>53351</v>
      </c>
      <c r="B47" s="58" t="s">
        <v>59</v>
      </c>
      <c r="C47" s="60"/>
      <c r="D47" s="58"/>
    </row>
    <row r="48" spans="1:4">
      <c r="A48" s="70" t="s">
        <v>16</v>
      </c>
      <c r="B48" s="70"/>
      <c r="C48" s="61">
        <f>C49</f>
        <v>0</v>
      </c>
      <c r="D48" s="70"/>
    </row>
    <row r="49" spans="1:4" s="31" customFormat="1">
      <c r="A49" s="58">
        <v>53361</v>
      </c>
      <c r="B49" s="58" t="s">
        <v>60</v>
      </c>
      <c r="C49" s="60"/>
      <c r="D49" s="58"/>
    </row>
    <row r="50" spans="1:4">
      <c r="A50" s="70" t="s">
        <v>27</v>
      </c>
      <c r="B50" s="70"/>
      <c r="C50" s="61">
        <f>C51+C52+C53+C54+C55+C56+C57+C58+C59</f>
        <v>0</v>
      </c>
      <c r="D50" s="70"/>
    </row>
    <row r="51" spans="1:4">
      <c r="A51" s="59">
        <v>533711</v>
      </c>
      <c r="B51" s="59" t="s">
        <v>61</v>
      </c>
      <c r="C51" s="60"/>
      <c r="D51" s="59"/>
    </row>
    <row r="52" spans="1:4">
      <c r="A52" s="59">
        <v>533721</v>
      </c>
      <c r="B52" s="59" t="s">
        <v>18</v>
      </c>
      <c r="C52" s="60"/>
      <c r="D52" s="59"/>
    </row>
    <row r="53" spans="1:4">
      <c r="A53" s="59">
        <v>533731</v>
      </c>
      <c r="B53" s="59" t="s">
        <v>62</v>
      </c>
      <c r="C53" s="60"/>
      <c r="D53" s="59"/>
    </row>
    <row r="54" spans="1:4">
      <c r="A54" s="59">
        <v>533741</v>
      </c>
      <c r="B54" s="59" t="s">
        <v>63</v>
      </c>
      <c r="C54" s="60"/>
      <c r="D54" s="59"/>
    </row>
    <row r="55" spans="1:4">
      <c r="A55" s="59">
        <v>533751</v>
      </c>
      <c r="B55" s="59" t="s">
        <v>64</v>
      </c>
      <c r="C55" s="60"/>
      <c r="D55" s="59"/>
    </row>
    <row r="56" spans="1:4">
      <c r="A56" s="59">
        <v>533761</v>
      </c>
      <c r="B56" s="59" t="s">
        <v>65</v>
      </c>
      <c r="C56" s="60"/>
      <c r="D56" s="59"/>
    </row>
    <row r="57" spans="1:4">
      <c r="A57" s="59">
        <v>533771</v>
      </c>
      <c r="B57" s="59" t="s">
        <v>66</v>
      </c>
      <c r="C57" s="60"/>
      <c r="D57" s="59"/>
    </row>
    <row r="58" spans="1:4">
      <c r="A58" s="59">
        <v>533781</v>
      </c>
      <c r="B58" s="59" t="s">
        <v>67</v>
      </c>
      <c r="C58" s="60"/>
      <c r="D58" s="59"/>
    </row>
    <row r="59" spans="1:4">
      <c r="A59" s="59">
        <v>533791</v>
      </c>
      <c r="B59" s="59" t="s">
        <v>68</v>
      </c>
      <c r="C59" s="60"/>
      <c r="D59" s="59"/>
    </row>
    <row r="60" spans="1:4">
      <c r="A60" s="52" t="s">
        <v>17</v>
      </c>
      <c r="B60" s="52"/>
      <c r="C60" s="53">
        <f>C61</f>
        <v>0</v>
      </c>
      <c r="D60" s="52"/>
    </row>
    <row r="61" spans="1:4">
      <c r="A61" s="68" t="s">
        <v>28</v>
      </c>
      <c r="B61" s="68"/>
      <c r="C61" s="61">
        <f>C62</f>
        <v>0</v>
      </c>
      <c r="D61" s="70"/>
    </row>
    <row r="62" spans="1:4">
      <c r="A62" s="59">
        <v>534111</v>
      </c>
      <c r="B62" s="59" t="s">
        <v>69</v>
      </c>
      <c r="C62" s="60"/>
      <c r="D62" s="59"/>
    </row>
    <row r="63" spans="1:4">
      <c r="A63" s="90" t="s">
        <v>36</v>
      </c>
      <c r="B63" s="91"/>
      <c r="C63" s="71">
        <f>C3+C20+C34+C60</f>
        <v>701953</v>
      </c>
      <c r="D63" s="72"/>
    </row>
    <row r="64" spans="1:4">
      <c r="A64" s="52" t="s">
        <v>29</v>
      </c>
      <c r="B64" s="52"/>
      <c r="C64" s="53">
        <f>C69+C68+C67+C66+C65</f>
        <v>189527.31000000003</v>
      </c>
      <c r="D64" s="52"/>
    </row>
    <row r="65" spans="1:4">
      <c r="A65" s="48" t="s">
        <v>30</v>
      </c>
      <c r="B65" s="48"/>
      <c r="C65" s="61">
        <f>C63*0.27</f>
        <v>189527.31000000003</v>
      </c>
      <c r="D65" s="48"/>
    </row>
    <row r="66" spans="1:4">
      <c r="A66" s="48" t="s">
        <v>31</v>
      </c>
      <c r="B66" s="48"/>
      <c r="C66" s="61"/>
      <c r="D66" s="48"/>
    </row>
    <row r="67" spans="1:4">
      <c r="A67" s="64" t="s">
        <v>32</v>
      </c>
      <c r="B67" s="64"/>
      <c r="C67" s="65"/>
      <c r="D67" s="64"/>
    </row>
    <row r="68" spans="1:4">
      <c r="A68" s="68" t="s">
        <v>33</v>
      </c>
      <c r="B68" s="68"/>
      <c r="C68" s="65"/>
      <c r="D68" s="68"/>
    </row>
    <row r="69" spans="1:4">
      <c r="A69" s="70" t="s">
        <v>19</v>
      </c>
      <c r="B69" s="70"/>
      <c r="C69" s="61">
        <f>C70+C71+C72+C73+C74+C75+C76</f>
        <v>0</v>
      </c>
      <c r="D69" s="70"/>
    </row>
    <row r="70" spans="1:4">
      <c r="A70" s="59">
        <v>535511</v>
      </c>
      <c r="B70" s="59" t="s">
        <v>70</v>
      </c>
      <c r="C70" s="60"/>
      <c r="D70" s="59"/>
    </row>
    <row r="71" spans="1:4">
      <c r="A71" s="59">
        <v>535521</v>
      </c>
      <c r="B71" s="59" t="s">
        <v>73</v>
      </c>
      <c r="C71" s="60"/>
      <c r="D71" s="59"/>
    </row>
    <row r="72" spans="1:4">
      <c r="A72" s="59">
        <v>535531</v>
      </c>
      <c r="B72" s="59" t="s">
        <v>71</v>
      </c>
      <c r="C72" s="60"/>
      <c r="D72" s="59"/>
    </row>
    <row r="73" spans="1:4">
      <c r="A73" s="59">
        <v>535541</v>
      </c>
      <c r="B73" s="59" t="s">
        <v>72</v>
      </c>
      <c r="C73" s="60"/>
      <c r="D73" s="59"/>
    </row>
    <row r="74" spans="1:4">
      <c r="A74" s="59">
        <v>535551</v>
      </c>
      <c r="B74" s="59" t="s">
        <v>74</v>
      </c>
      <c r="C74" s="60"/>
      <c r="D74" s="59"/>
    </row>
    <row r="75" spans="1:4">
      <c r="A75" s="59">
        <v>535561</v>
      </c>
      <c r="B75" s="59" t="s">
        <v>75</v>
      </c>
      <c r="C75" s="60"/>
      <c r="D75" s="59"/>
    </row>
    <row r="76" spans="1:4">
      <c r="A76" s="59">
        <v>535571</v>
      </c>
      <c r="B76" s="59" t="s">
        <v>76</v>
      </c>
      <c r="C76" s="60"/>
      <c r="D76" s="59"/>
    </row>
    <row r="77" spans="1:4">
      <c r="A77" s="73" t="s">
        <v>34</v>
      </c>
      <c r="B77" s="73"/>
      <c r="C77" s="74">
        <f>C3+C20+C34+C60+C64</f>
        <v>891480.31</v>
      </c>
      <c r="D77" s="73"/>
    </row>
  </sheetData>
  <mergeCells count="1">
    <mergeCell ref="A63:B63"/>
  </mergeCells>
  <pageMargins left="0.7" right="0.7" top="0.75" bottom="0.75" header="0.3" footer="0.3"/>
  <pageSetup paperSize="9" scale="91" orientation="portrait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17</vt:i4>
      </vt:variant>
    </vt:vector>
  </HeadingPairs>
  <TitlesOfParts>
    <vt:vector size="17" baseType="lpstr">
      <vt:lpstr>0660010</vt:lpstr>
      <vt:lpstr>066020</vt:lpstr>
      <vt:lpstr>064010</vt:lpstr>
      <vt:lpstr>013320</vt:lpstr>
      <vt:lpstr>045160</vt:lpstr>
      <vt:lpstr>022010</vt:lpstr>
      <vt:lpstr>081045</vt:lpstr>
      <vt:lpstr>086020</vt:lpstr>
      <vt:lpstr>104037</vt:lpstr>
      <vt:lpstr>096015</vt:lpstr>
      <vt:lpstr>082044,082092</vt:lpstr>
      <vt:lpstr>074031</vt:lpstr>
      <vt:lpstr>041233</vt:lpstr>
      <vt:lpstr>013350</vt:lpstr>
      <vt:lpstr>011130</vt:lpstr>
      <vt:lpstr>Összesítő</vt:lpstr>
      <vt:lpstr>ellátottak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Éva</dc:creator>
  <cp:lastModifiedBy>Éva</cp:lastModifiedBy>
  <cp:lastPrinted>2016-02-08T14:46:09Z</cp:lastPrinted>
  <dcterms:created xsi:type="dcterms:W3CDTF">2016-02-06T14:56:14Z</dcterms:created>
  <dcterms:modified xsi:type="dcterms:W3CDTF">2016-02-08T20:37:40Z</dcterms:modified>
</cp:coreProperties>
</file>